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565"/>
  </bookViews>
  <sheets>
    <sheet name="1.1" sheetId="1" r:id="rId1"/>
    <sheet name="1.3 15-19" sheetId="2" r:id="rId2"/>
    <sheet name="4.2" sheetId="3" r:id="rId3"/>
  </sheets>
  <definedNames>
    <definedName name="_xlnm.Print_Titles" localSheetId="0">'1.1'!$15:$18</definedName>
    <definedName name="_xlnm.Print_Area" localSheetId="0">'1.1'!$A$1:$T$32</definedName>
    <definedName name="_xlnm.Print_Area" localSheetId="1">'1.3 15-19'!$A$1:$AB$30</definedName>
  </definedNames>
  <calcPr calcId="145621"/>
</workbook>
</file>

<file path=xl/calcChain.xml><?xml version="1.0" encoding="utf-8"?>
<calcChain xmlns="http://schemas.openxmlformats.org/spreadsheetml/2006/main">
  <c r="BN15" i="3" l="1"/>
  <c r="BM15" i="3"/>
  <c r="BL15" i="3"/>
  <c r="BK15" i="3"/>
  <c r="BJ15" i="3"/>
  <c r="AA23" i="2"/>
  <c r="Z23" i="2"/>
  <c r="Y23" i="2"/>
  <c r="X23" i="2"/>
  <c r="AB23" i="2" s="1"/>
  <c r="S23" i="2"/>
  <c r="Q23" i="2"/>
  <c r="P23" i="2"/>
  <c r="O23" i="2"/>
  <c r="N23" i="2"/>
  <c r="K23" i="2"/>
  <c r="J23" i="2"/>
  <c r="I23" i="2"/>
  <c r="C23" i="2" s="1"/>
  <c r="G23" i="2"/>
  <c r="F23" i="2"/>
  <c r="E23" i="2"/>
  <c r="D23" i="2"/>
  <c r="H23" i="2" s="1"/>
  <c r="AA22" i="2"/>
  <c r="Z22" i="2"/>
  <c r="Y22" i="2"/>
  <c r="X22" i="2"/>
  <c r="M22" i="2" s="1"/>
  <c r="S22" i="2"/>
  <c r="Q22" i="2"/>
  <c r="G22" i="2" s="1"/>
  <c r="P22" i="2"/>
  <c r="F22" i="2" s="1"/>
  <c r="O22" i="2"/>
  <c r="N22" i="2"/>
  <c r="L22" i="2"/>
  <c r="J22" i="2"/>
  <c r="I22" i="2"/>
  <c r="C22" i="2" s="1"/>
  <c r="E22" i="2"/>
  <c r="D22" i="2"/>
  <c r="AA21" i="2"/>
  <c r="Z21" i="2"/>
  <c r="Y21" i="2"/>
  <c r="X21" i="2"/>
  <c r="M21" i="2" s="1"/>
  <c r="S21" i="2"/>
  <c r="Q21" i="2"/>
  <c r="G21" i="2" s="1"/>
  <c r="P21" i="2"/>
  <c r="O21" i="2"/>
  <c r="N21" i="2"/>
  <c r="L21" i="2"/>
  <c r="J21" i="2"/>
  <c r="I21" i="2"/>
  <c r="F21" i="2"/>
  <c r="E21" i="2"/>
  <c r="D21" i="2"/>
  <c r="C21" i="2"/>
  <c r="AA20" i="2"/>
  <c r="Z20" i="2"/>
  <c r="Y20" i="2"/>
  <c r="X20" i="2"/>
  <c r="S20" i="2"/>
  <c r="Q20" i="2"/>
  <c r="P20" i="2"/>
  <c r="O20" i="2"/>
  <c r="N20" i="2"/>
  <c r="R20" i="2" s="1"/>
  <c r="I20" i="2"/>
  <c r="G20" i="2"/>
  <c r="F20" i="2"/>
  <c r="E20" i="2"/>
  <c r="C20" i="2"/>
  <c r="Q26" i="1"/>
  <c r="T25" i="1"/>
  <c r="N25" i="1"/>
  <c r="H25" i="1"/>
  <c r="G25" i="1"/>
  <c r="D25" i="1"/>
  <c r="S24" i="1"/>
  <c r="R24" i="1"/>
  <c r="Q24" i="1"/>
  <c r="Q20" i="1" s="1"/>
  <c r="Q19" i="1" s="1"/>
  <c r="BL22" i="3" s="1"/>
  <c r="P24" i="1"/>
  <c r="P20" i="1" s="1"/>
  <c r="P19" i="1" s="1"/>
  <c r="O24" i="1"/>
  <c r="M24" i="1"/>
  <c r="L24" i="1"/>
  <c r="L20" i="1" s="1"/>
  <c r="L19" i="1" s="1"/>
  <c r="K24" i="1"/>
  <c r="K20" i="1" s="1"/>
  <c r="K19" i="1" s="1"/>
  <c r="J24" i="1"/>
  <c r="I24" i="1"/>
  <c r="T23" i="1"/>
  <c r="N23" i="1"/>
  <c r="H23" i="1"/>
  <c r="G23" i="1"/>
  <c r="D23" i="1"/>
  <c r="T22" i="1"/>
  <c r="G22" i="1" s="1"/>
  <c r="N22" i="1"/>
  <c r="H22" i="1"/>
  <c r="D22" i="1"/>
  <c r="T21" i="1"/>
  <c r="N21" i="1"/>
  <c r="H21" i="1"/>
  <c r="G21" i="1"/>
  <c r="D21" i="1"/>
  <c r="S20" i="1"/>
  <c r="S19" i="1" s="1"/>
  <c r="BN22" i="3" s="1"/>
  <c r="R20" i="1"/>
  <c r="R19" i="1" s="1"/>
  <c r="O20" i="1"/>
  <c r="M20" i="1"/>
  <c r="M19" i="1" s="1"/>
  <c r="J20" i="1"/>
  <c r="J19" i="1" s="1"/>
  <c r="I20" i="1"/>
  <c r="I19" i="1" s="1"/>
  <c r="O19" i="1"/>
  <c r="BJ22" i="3" s="1"/>
  <c r="L20" i="2" l="1"/>
  <c r="H22" i="2"/>
  <c r="L23" i="2"/>
  <c r="M23" i="2"/>
  <c r="D24" i="1"/>
  <c r="N24" i="1"/>
  <c r="N20" i="1" s="1"/>
  <c r="N19" i="1" s="1"/>
  <c r="D20" i="2"/>
  <c r="H20" i="2" s="1"/>
  <c r="M20" i="2"/>
  <c r="R21" i="2"/>
  <c r="R23" i="2"/>
  <c r="D20" i="1"/>
  <c r="T24" i="1"/>
  <c r="T20" i="1" s="1"/>
  <c r="J20" i="2"/>
  <c r="H21" i="2"/>
  <c r="R22" i="2"/>
  <c r="BN26" i="3"/>
  <c r="BN14" i="3" s="1"/>
  <c r="BN38" i="3" s="1"/>
  <c r="R26" i="1"/>
  <c r="BM22" i="3"/>
  <c r="BJ26" i="3"/>
  <c r="BJ14" i="3" s="1"/>
  <c r="BJ38" i="3" s="1"/>
  <c r="G19" i="1"/>
  <c r="BK22" i="3"/>
  <c r="BL26" i="3"/>
  <c r="BL14" i="3" s="1"/>
  <c r="BL38" i="3" s="1"/>
  <c r="H24" i="1"/>
  <c r="S26" i="1"/>
  <c r="AB20" i="2"/>
  <c r="AB21" i="2"/>
  <c r="AB22" i="2"/>
  <c r="K20" i="2"/>
  <c r="K21" i="2"/>
  <c r="K22" i="2"/>
  <c r="G24" i="1" l="1"/>
  <c r="BK26" i="3"/>
  <c r="BK14" i="3" s="1"/>
  <c r="BK38" i="3" s="1"/>
  <c r="BM26" i="3"/>
  <c r="BM14" i="3" s="1"/>
  <c r="BM38" i="3" s="1"/>
  <c r="G20" i="1"/>
  <c r="T19" i="1"/>
  <c r="H19" i="1" s="1"/>
  <c r="H20" i="1"/>
</calcChain>
</file>

<file path=xl/sharedStrings.xml><?xml version="1.0" encoding="utf-8"?>
<sst xmlns="http://schemas.openxmlformats.org/spreadsheetml/2006/main" count="209" uniqueCount="159">
  <si>
    <t>Приложение №  1.1</t>
  </si>
  <si>
    <t>к Приказу Минэнерго России</t>
  </si>
  <si>
    <t>от 24.03.2010 № 114</t>
  </si>
  <si>
    <t>СОГЛАСОВАНО</t>
  </si>
  <si>
    <t>УТВЕРЖДАЮ</t>
  </si>
  <si>
    <t>И.о. председателя</t>
  </si>
  <si>
    <t>Начальник Департамента</t>
  </si>
  <si>
    <t>Региональной энергетической комиссии</t>
  </si>
  <si>
    <t>топливно-энергетического комплекса</t>
  </si>
  <si>
    <t>Вологодской области</t>
  </si>
  <si>
    <t>"______"__________________2015 г.</t>
  </si>
  <si>
    <t>____________________ И.В. Жукова</t>
  </si>
  <si>
    <t>_____________________  А.Е.Стрижов</t>
  </si>
  <si>
    <t>М.П.</t>
  </si>
  <si>
    <t>Перечень инвестиционных проектов АО " Тотемская ЭТС" на период реализации инвестиционной программы на 2015-2019 г.г. и план их финансирования</t>
  </si>
  <si>
    <t>№</t>
  </si>
  <si>
    <t>Наименование объекта</t>
  </si>
  <si>
    <t>Стадия реализации проекта</t>
  </si>
  <si>
    <t>Проектная мощность/
протяженность сетей</t>
  </si>
  <si>
    <t>год 
начала 
сроительства</t>
  </si>
  <si>
    <t>год 
окончания 
строительства</t>
  </si>
  <si>
    <t>Полная 
стоимость 
строительства ** 
( с НДС)</t>
  </si>
  <si>
    <t>Остаточная стоимость строительства ** 
( с НДС)</t>
  </si>
  <si>
    <t>Ввод мощностей</t>
  </si>
  <si>
    <t>Объем финансирования**** (без НДС)</t>
  </si>
  <si>
    <t>Факт (ожидаемое)
2015 года</t>
  </si>
  <si>
    <t>План</t>
  </si>
  <si>
    <t>2016 год</t>
  </si>
  <si>
    <t>2017 год</t>
  </si>
  <si>
    <t>2018 год</t>
  </si>
  <si>
    <t>2019 год</t>
  </si>
  <si>
    <t>Итого</t>
  </si>
  <si>
    <t>С/П*</t>
  </si>
  <si>
    <t>км / МВА</t>
  </si>
  <si>
    <t>млн.рублей</t>
  </si>
  <si>
    <t>млн.
рублей</t>
  </si>
  <si>
    <t>ВСЕГО</t>
  </si>
  <si>
    <t>Техническое перевооружение и реконструкция</t>
  </si>
  <si>
    <t>1.1.</t>
  </si>
  <si>
    <t xml:space="preserve"> Воздушные линии 0,4 кВ.</t>
  </si>
  <si>
    <t>С</t>
  </si>
  <si>
    <t>1.2.</t>
  </si>
  <si>
    <t xml:space="preserve"> Воздушные линии 6-10 кВ.</t>
  </si>
  <si>
    <t>1.3.</t>
  </si>
  <si>
    <t xml:space="preserve"> ТП, РП, ПС.</t>
  </si>
  <si>
    <t>1.4.</t>
  </si>
  <si>
    <t>Оборудование, не входящее в сметы строек</t>
  </si>
  <si>
    <t>1.4.1.</t>
  </si>
  <si>
    <t xml:space="preserve">Силовые трансформаторы </t>
  </si>
  <si>
    <t>* С - строительство, П- проектирование</t>
  </si>
  <si>
    <t>** - согласно проектной документации в текущих ценах (с НДС)</t>
  </si>
  <si>
    <t>*** - для сетевых организаций, переодящих на метод тарифного регулирования RAB, горизонт планирования может быть больше</t>
  </si>
  <si>
    <t>**** - в прогнозных ценах соответствующего года</t>
  </si>
  <si>
    <t>И.о. директора ГП ВО «Областные электротеплосети» - управляющей организации АО " Тотемская ЭТС"</t>
  </si>
  <si>
    <t>А.А. Цветков</t>
  </si>
  <si>
    <t>Приложение №  1.3</t>
  </si>
  <si>
    <t xml:space="preserve"> Утверждаю</t>
  </si>
  <si>
    <t>И.о. директора</t>
  </si>
  <si>
    <t xml:space="preserve"> ГП ВО "Областные электротеплосети"</t>
  </si>
  <si>
    <t>управляюшей  организации АО " Тотемская ЭТС"</t>
  </si>
  <si>
    <t xml:space="preserve"> ________________А.А. Цветков</t>
  </si>
  <si>
    <t>«___»___________ 2015 года</t>
  </si>
  <si>
    <t xml:space="preserve">Прогноз ввода/вывода объектов на 2016-2019 годы </t>
  </si>
  <si>
    <t>Наименование инвестиционного проекта: Реконструкция и развитие электрических сетей АО " Тотемская ЭТС"</t>
  </si>
  <si>
    <t>№ п/п</t>
  </si>
  <si>
    <t>Наименование проекта</t>
  </si>
  <si>
    <t>Вывод мощностей</t>
  </si>
  <si>
    <t>Ввод  основных средств</t>
  </si>
  <si>
    <t>км, МВА</t>
  </si>
  <si>
    <t>2015г ожид.</t>
  </si>
  <si>
    <t>план 2016г.</t>
  </si>
  <si>
    <t>план 2017г.</t>
  </si>
  <si>
    <t>план 2018г.</t>
  </si>
  <si>
    <t>план 2019г.</t>
  </si>
  <si>
    <t>итого</t>
  </si>
  <si>
    <t>2016г</t>
  </si>
  <si>
    <t>2017г</t>
  </si>
  <si>
    <t>2018г</t>
  </si>
  <si>
    <t>2019г</t>
  </si>
  <si>
    <t>1 кв.</t>
  </si>
  <si>
    <t>2 кв.</t>
  </si>
  <si>
    <t>3 кв.</t>
  </si>
  <si>
    <t>4 кв.</t>
  </si>
  <si>
    <t>млн. руб. (без НДС)</t>
  </si>
  <si>
    <t xml:space="preserve"> ТП, РП, ПС</t>
  </si>
  <si>
    <t>Силовые трансформаторы</t>
  </si>
  <si>
    <t>Главный инженер</t>
  </si>
  <si>
    <t>А.В. Яковишин</t>
  </si>
  <si>
    <t>Зам. директора по финансам и экономике</t>
  </si>
  <si>
    <t>Е.А. Шлопко</t>
  </si>
  <si>
    <t>Начальник ПТС</t>
  </si>
  <si>
    <t>С.Н. Белоусов</t>
  </si>
  <si>
    <t>Приложение № 4.2
к Приказу Минэнерго России
от 24.03.2010 № 114</t>
  </si>
  <si>
    <t>Источники финансирования инвестиционных программ АО " Тотемская ЭТС"
(в прогнозных ценах соответствующих лет), млн. рублей</t>
  </si>
  <si>
    <t>Утверждаю</t>
  </si>
  <si>
    <t>И.о. директора ГП ВО " Областные электротеплосети"</t>
  </si>
  <si>
    <t>управляющей организации АО " Тотемская ЭТС"</t>
  </si>
  <si>
    <t>________________А.А. Цветков</t>
  </si>
  <si>
    <t>"______"_______________2015 г.</t>
  </si>
  <si>
    <t>млн.руб.</t>
  </si>
  <si>
    <t>Источник финансирования</t>
  </si>
  <si>
    <t>2015 ожид.</t>
  </si>
  <si>
    <t>1</t>
  </si>
  <si>
    <t>Собственные средства</t>
  </si>
  <si>
    <t>1.1</t>
  </si>
  <si>
    <t>Прибыль, направляемая на инвестиции:</t>
  </si>
  <si>
    <t>1.1.1</t>
  </si>
  <si>
    <t>в т.ч. инвестиционная составляющая в тарифе</t>
  </si>
  <si>
    <t>1.1.2</t>
  </si>
  <si>
    <t>в т.ч. прибыль со свободного сектора</t>
  </si>
  <si>
    <t>1.1.3</t>
  </si>
  <si>
    <t>в т.ч. от технологического присоединения (для электросетевых компаний)</t>
  </si>
  <si>
    <t>1.1.3.1</t>
  </si>
  <si>
    <t>в т.ч. от технологического присоединения генерации</t>
  </si>
  <si>
    <t>1.1.3.2</t>
  </si>
  <si>
    <t>в т.ч. от технологического присоединения потребителей</t>
  </si>
  <si>
    <t>1.1.4</t>
  </si>
  <si>
    <t>Прочая прибыль</t>
  </si>
  <si>
    <t>1.2</t>
  </si>
  <si>
    <t>Амортизация</t>
  </si>
  <si>
    <t>1.2.1</t>
  </si>
  <si>
    <t>Амортизация, учтенная в тарифе</t>
  </si>
  <si>
    <t>1.2.2</t>
  </si>
  <si>
    <t>Прочая амортизация</t>
  </si>
  <si>
    <t>1.2.3</t>
  </si>
  <si>
    <t>Недоиспользованная амортизация прошлых лет</t>
  </si>
  <si>
    <t>1.3</t>
  </si>
  <si>
    <t>Возврат НДС</t>
  </si>
  <si>
    <t>1.4</t>
  </si>
  <si>
    <t>Прочие собственные средства</t>
  </si>
  <si>
    <t>1.4.1</t>
  </si>
  <si>
    <t>в т.ч. средства допэмиссии</t>
  </si>
  <si>
    <t>1.5</t>
  </si>
  <si>
    <t>Остаток собственных средств на начало года</t>
  </si>
  <si>
    <t>2</t>
  </si>
  <si>
    <t>Привлеченные средства, в т.ч.:</t>
  </si>
  <si>
    <t>2.1</t>
  </si>
  <si>
    <t>Кредиты</t>
  </si>
  <si>
    <t>2.2</t>
  </si>
  <si>
    <t>Облигационные займы</t>
  </si>
  <si>
    <t>2.3</t>
  </si>
  <si>
    <t>Займы организаций</t>
  </si>
  <si>
    <t>2.4</t>
  </si>
  <si>
    <t>Бюджетное финансирование</t>
  </si>
  <si>
    <t>2.5</t>
  </si>
  <si>
    <t>Средства внешних инвесторов</t>
  </si>
  <si>
    <t>2.6</t>
  </si>
  <si>
    <t>Использование лизинга</t>
  </si>
  <si>
    <t>2.7</t>
  </si>
  <si>
    <t>Прочие привлеченные средства</t>
  </si>
  <si>
    <t>ВСЕГО источников финансирования</t>
  </si>
  <si>
    <t>для ОГК/ТГК, в том числе</t>
  </si>
  <si>
    <t>ДПМ</t>
  </si>
  <si>
    <t>вне ДПМ</t>
  </si>
  <si>
    <t>*</t>
  </si>
  <si>
    <t>План, в соответствии с утвержденной инвестиционной программой, указать, кем и когда утверждена инвестиционная программа.</t>
  </si>
  <si>
    <t>**</t>
  </si>
  <si>
    <t>Для сетевых компаний, переходящих на метод тарифного регулирования RAB, горизонт планирования может быть больше.</t>
  </si>
  <si>
    <t xml:space="preserve">Заместитель директора по финансам и экономике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</si>
</sst>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0"/>
    <numFmt numFmtId="165" formatCode="_-* #,##0.000\ _₽_-;\-* #,##0.000\ _₽_-;_-* &quot;-&quot;???\ _₽_-;_-@_-"/>
    <numFmt numFmtId="166" formatCode="_-* #,##0.00_р_._-;\-* #,##0.00_р_._-;_-* &quot;-&quot;??_р_._-;_-@_-"/>
    <numFmt numFmtId="167" formatCode="_-* #,##0.0000_р_._-;\-* #,##0.0000_р_._-;_-* &quot;-&quot;??_р_._-;_-@_-"/>
    <numFmt numFmtId="168" formatCode="_-* #,##0.000_р_._-;\-* #,##0.000_р_._-;_-* &quot;-&quot;??_р_._-;_-@_-"/>
    <numFmt numFmtId="169" formatCode="_-* #,##0.000_р_._-;\-* #,##0.000_р_._-;_-* &quot;-&quot;???_р_._-;_-@_-"/>
    <numFmt numFmtId="170" formatCode="#,##0.00000"/>
  </numFmts>
  <fonts count="18" x14ac:knownFonts="1">
    <font>
      <sz val="12"/>
      <name val="Times New Roman"/>
      <charset val="204"/>
    </font>
    <font>
      <sz val="12"/>
      <name val="Times New Roman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.5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Arial"/>
      <family val="2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0" fontId="6" fillId="0" borderId="0"/>
    <xf numFmtId="0" fontId="5" fillId="0" borderId="0"/>
    <xf numFmtId="0" fontId="6" fillId="0" borderId="0"/>
    <xf numFmtId="0" fontId="5" fillId="0" borderId="0"/>
    <xf numFmtId="166" fontId="5" fillId="0" borderId="0" applyFont="0" applyFill="0" applyBorder="0" applyAlignment="0" applyProtection="0"/>
  </cellStyleXfs>
  <cellXfs count="255">
    <xf numFmtId="0" fontId="0" fillId="0" borderId="0" xfId="0"/>
    <xf numFmtId="0" fontId="2" fillId="2" borderId="0" xfId="0" applyNumberFormat="1" applyFont="1" applyFill="1"/>
    <xf numFmtId="164" fontId="3" fillId="2" borderId="0" xfId="0" applyNumberFormat="1" applyFont="1" applyFill="1"/>
    <xf numFmtId="164" fontId="4" fillId="2" borderId="0" xfId="0" applyNumberFormat="1" applyFont="1" applyFill="1"/>
    <xf numFmtId="0" fontId="3" fillId="2" borderId="0" xfId="0" applyNumberFormat="1" applyFont="1" applyFill="1"/>
    <xf numFmtId="0" fontId="5" fillId="2" borderId="0" xfId="0" applyNumberFormat="1" applyFont="1" applyFill="1"/>
    <xf numFmtId="164" fontId="7" fillId="2" borderId="0" xfId="2" applyNumberFormat="1" applyFont="1" applyFill="1"/>
    <xf numFmtId="164" fontId="5" fillId="2" borderId="0" xfId="0" applyNumberFormat="1" applyFont="1" applyFill="1"/>
    <xf numFmtId="164" fontId="5" fillId="2" borderId="0" xfId="2" applyNumberFormat="1" applyFont="1" applyFill="1"/>
    <xf numFmtId="164" fontId="5" fillId="2" borderId="0" xfId="0" applyNumberFormat="1" applyFont="1" applyFill="1" applyAlignment="1">
      <alignment horizontal="right"/>
    </xf>
    <xf numFmtId="164" fontId="3" fillId="2" borderId="0" xfId="2" applyNumberFormat="1" applyFont="1" applyFill="1"/>
    <xf numFmtId="164" fontId="3" fillId="2" borderId="0" xfId="0" applyNumberFormat="1" applyFont="1" applyFill="1" applyAlignment="1">
      <alignment horizontal="right"/>
    </xf>
    <xf numFmtId="164" fontId="3" fillId="2" borderId="0" xfId="0" applyNumberFormat="1" applyFont="1" applyFill="1" applyAlignment="1">
      <alignment vertical="center"/>
    </xf>
    <xf numFmtId="164" fontId="5" fillId="2" borderId="0" xfId="0" applyNumberFormat="1" applyFont="1" applyFill="1" applyAlignment="1">
      <alignment vertical="center"/>
    </xf>
    <xf numFmtId="164" fontId="5" fillId="2" borderId="0" xfId="0" applyNumberFormat="1" applyFont="1" applyFill="1" applyAlignment="1">
      <alignment horizontal="left"/>
    </xf>
    <xf numFmtId="164" fontId="8" fillId="2" borderId="0" xfId="0" applyNumberFormat="1" applyFont="1" applyFill="1" applyAlignment="1"/>
    <xf numFmtId="164" fontId="9" fillId="2" borderId="0" xfId="0" applyNumberFormat="1" applyFont="1" applyFill="1"/>
    <xf numFmtId="164" fontId="2" fillId="2" borderId="0" xfId="0" applyNumberFormat="1" applyFont="1" applyFill="1"/>
    <xf numFmtId="164" fontId="7" fillId="2" borderId="7" xfId="0" applyNumberFormat="1" applyFont="1" applyFill="1" applyBorder="1" applyAlignment="1">
      <alignment horizontal="center" vertical="center" wrapText="1"/>
    </xf>
    <xf numFmtId="164" fontId="7" fillId="2" borderId="8" xfId="0" applyNumberFormat="1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horizontal="center" vertical="center" wrapText="1"/>
    </xf>
    <xf numFmtId="164" fontId="10" fillId="2" borderId="0" xfId="0" applyNumberFormat="1" applyFont="1" applyFill="1"/>
    <xf numFmtId="0" fontId="7" fillId="2" borderId="5" xfId="0" applyNumberFormat="1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164" fontId="7" fillId="2" borderId="6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165" fontId="7" fillId="2" borderId="7" xfId="0" applyNumberFormat="1" applyFont="1" applyFill="1" applyBorder="1" applyAlignment="1">
      <alignment horizontal="center" vertical="center" wrapText="1"/>
    </xf>
    <xf numFmtId="165" fontId="7" fillId="2" borderId="8" xfId="0" applyNumberFormat="1" applyFont="1" applyFill="1" applyBorder="1" applyAlignment="1">
      <alignment horizontal="center" vertical="center" wrapText="1"/>
    </xf>
    <xf numFmtId="165" fontId="7" fillId="2" borderId="9" xfId="0" applyNumberFormat="1" applyFont="1" applyFill="1" applyBorder="1" applyAlignment="1">
      <alignment horizontal="center" vertical="center" wrapText="1"/>
    </xf>
    <xf numFmtId="165" fontId="7" fillId="2" borderId="10" xfId="0" applyNumberFormat="1" applyFont="1" applyFill="1" applyBorder="1" applyAlignment="1">
      <alignment horizontal="center" vertical="center" wrapText="1"/>
    </xf>
    <xf numFmtId="165" fontId="7" fillId="2" borderId="11" xfId="0" applyNumberFormat="1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left" vertical="center" wrapText="1"/>
    </xf>
    <xf numFmtId="164" fontId="7" fillId="2" borderId="7" xfId="0" applyNumberFormat="1" applyFont="1" applyFill="1" applyBorder="1" applyAlignment="1">
      <alignment horizontal="center" vertical="center"/>
    </xf>
    <xf numFmtId="165" fontId="5" fillId="2" borderId="9" xfId="0" applyNumberFormat="1" applyFont="1" applyFill="1" applyBorder="1" applyAlignment="1">
      <alignment horizontal="center" vertical="center" wrapText="1"/>
    </xf>
    <xf numFmtId="165" fontId="5" fillId="2" borderId="7" xfId="0" applyNumberFormat="1" applyFont="1" applyFill="1" applyBorder="1" applyAlignment="1">
      <alignment horizontal="center" vertical="center" wrapText="1"/>
    </xf>
    <xf numFmtId="165" fontId="5" fillId="2" borderId="10" xfId="0" applyNumberFormat="1" applyFont="1" applyFill="1" applyBorder="1" applyAlignment="1">
      <alignment horizontal="center" vertical="center" wrapText="1"/>
    </xf>
    <xf numFmtId="165" fontId="5" fillId="2" borderId="11" xfId="0" applyNumberFormat="1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left" vertical="center" wrapText="1"/>
    </xf>
    <xf numFmtId="164" fontId="5" fillId="2" borderId="7" xfId="0" applyNumberFormat="1" applyFont="1" applyFill="1" applyBorder="1" applyAlignment="1">
      <alignment horizontal="center" vertical="center"/>
    </xf>
    <xf numFmtId="0" fontId="5" fillId="2" borderId="7" xfId="0" applyNumberFormat="1" applyFont="1" applyFill="1" applyBorder="1" applyAlignment="1">
      <alignment horizontal="center" vertical="center" wrapText="1"/>
    </xf>
    <xf numFmtId="165" fontId="5" fillId="2" borderId="8" xfId="0" applyNumberFormat="1" applyFont="1" applyFill="1" applyBorder="1" applyAlignment="1">
      <alignment horizontal="center" vertical="center" wrapText="1"/>
    </xf>
    <xf numFmtId="167" fontId="5" fillId="2" borderId="6" xfId="1" applyNumberFormat="1" applyFont="1" applyFill="1" applyBorder="1" applyAlignment="1">
      <alignment horizontal="center" vertical="center" wrapText="1"/>
    </xf>
    <xf numFmtId="165" fontId="5" fillId="2" borderId="6" xfId="0" applyNumberFormat="1" applyFont="1" applyFill="1" applyBorder="1" applyAlignment="1">
      <alignment horizontal="center" vertical="center" wrapText="1"/>
    </xf>
    <xf numFmtId="164" fontId="5" fillId="2" borderId="6" xfId="0" applyNumberFormat="1" applyFont="1" applyFill="1" applyBorder="1"/>
    <xf numFmtId="0" fontId="5" fillId="2" borderId="12" xfId="0" applyNumberFormat="1" applyFont="1" applyFill="1" applyBorder="1" applyAlignment="1">
      <alignment horizontal="center" vertical="center" wrapText="1"/>
    </xf>
    <xf numFmtId="164" fontId="5" fillId="2" borderId="12" xfId="0" applyNumberFormat="1" applyFont="1" applyFill="1" applyBorder="1" applyAlignment="1">
      <alignment horizontal="left" vertical="center" wrapText="1"/>
    </xf>
    <xf numFmtId="164" fontId="5" fillId="2" borderId="13" xfId="0" applyNumberFormat="1" applyFont="1" applyFill="1" applyBorder="1" applyAlignment="1">
      <alignment horizontal="left" vertical="center" wrapText="1"/>
    </xf>
    <xf numFmtId="164" fontId="5" fillId="2" borderId="14" xfId="0" applyNumberFormat="1" applyFont="1" applyFill="1" applyBorder="1" applyAlignment="1">
      <alignment horizontal="center" vertical="center"/>
    </xf>
    <xf numFmtId="0" fontId="5" fillId="2" borderId="14" xfId="0" applyNumberFormat="1" applyFont="1" applyFill="1" applyBorder="1" applyAlignment="1">
      <alignment horizontal="center" vertical="center" wrapText="1"/>
    </xf>
    <xf numFmtId="165" fontId="5" fillId="2" borderId="14" xfId="0" applyNumberFormat="1" applyFont="1" applyFill="1" applyBorder="1" applyAlignment="1">
      <alignment horizontal="center" vertical="center" wrapText="1"/>
    </xf>
    <xf numFmtId="165" fontId="5" fillId="2" borderId="15" xfId="0" applyNumberFormat="1" applyFont="1" applyFill="1" applyBorder="1" applyAlignment="1">
      <alignment horizontal="center" vertical="center" wrapText="1"/>
    </xf>
    <xf numFmtId="165" fontId="5" fillId="2" borderId="13" xfId="0" applyNumberFormat="1" applyFont="1" applyFill="1" applyBorder="1" applyAlignment="1">
      <alignment horizontal="center" vertical="center"/>
    </xf>
    <xf numFmtId="165" fontId="5" fillId="2" borderId="14" xfId="0" applyNumberFormat="1" applyFont="1" applyFill="1" applyBorder="1" applyAlignment="1">
      <alignment horizontal="center" vertical="center"/>
    </xf>
    <xf numFmtId="0" fontId="11" fillId="2" borderId="0" xfId="0" applyNumberFormat="1" applyFont="1" applyFill="1" applyBorder="1" applyAlignment="1">
      <alignment horizontal="left" vertical="center"/>
    </xf>
    <xf numFmtId="164" fontId="12" fillId="2" borderId="0" xfId="0" applyNumberFormat="1" applyFont="1" applyFill="1"/>
    <xf numFmtId="164" fontId="13" fillId="2" borderId="0" xfId="0" applyNumberFormat="1" applyFont="1" applyFill="1"/>
    <xf numFmtId="0" fontId="13" fillId="2" borderId="0" xfId="0" applyNumberFormat="1" applyFont="1" applyFill="1"/>
    <xf numFmtId="0" fontId="14" fillId="2" borderId="0" xfId="0" applyNumberFormat="1" applyFont="1" applyFill="1" applyAlignment="1">
      <alignment horizontal="left" vertical="top"/>
    </xf>
    <xf numFmtId="164" fontId="5" fillId="2" borderId="0" xfId="0" applyNumberFormat="1" applyFont="1" applyFill="1" applyBorder="1"/>
    <xf numFmtId="164" fontId="5" fillId="2" borderId="0" xfId="0" applyNumberFormat="1" applyFont="1" applyFill="1" applyAlignment="1">
      <alignment horizontal="center" vertical="top" wrapText="1"/>
    </xf>
    <xf numFmtId="164" fontId="5" fillId="2" borderId="0" xfId="0" applyNumberFormat="1" applyFont="1" applyFill="1" applyBorder="1" applyAlignment="1">
      <alignment horizontal="left" vertical="top"/>
    </xf>
    <xf numFmtId="164" fontId="7" fillId="2" borderId="0" xfId="0" applyNumberFormat="1" applyFont="1" applyFill="1"/>
    <xf numFmtId="164" fontId="8" fillId="2" borderId="0" xfId="0" applyNumberFormat="1" applyFont="1" applyFill="1"/>
    <xf numFmtId="0" fontId="9" fillId="2" borderId="0" xfId="0" applyNumberFormat="1" applyFont="1" applyFill="1"/>
    <xf numFmtId="164" fontId="8" fillId="2" borderId="0" xfId="0" applyNumberFormat="1" applyFont="1" applyFill="1" applyBorder="1"/>
    <xf numFmtId="164" fontId="9" fillId="2" borderId="0" xfId="0" applyNumberFormat="1" applyFont="1" applyFill="1" applyBorder="1" applyAlignment="1">
      <alignment horizontal="right"/>
    </xf>
    <xf numFmtId="164" fontId="5" fillId="2" borderId="0" xfId="3" applyNumberFormat="1" applyFont="1" applyFill="1" applyBorder="1" applyAlignment="1">
      <alignment wrapText="1"/>
    </xf>
    <xf numFmtId="166" fontId="5" fillId="2" borderId="0" xfId="1" applyFont="1" applyFill="1" applyBorder="1"/>
    <xf numFmtId="168" fontId="5" fillId="2" borderId="0" xfId="1" applyNumberFormat="1" applyFont="1" applyFill="1" applyBorder="1"/>
    <xf numFmtId="164" fontId="7" fillId="2" borderId="0" xfId="3" applyNumberFormat="1" applyFont="1" applyFill="1" applyBorder="1" applyAlignment="1">
      <alignment vertical="center" wrapText="1"/>
    </xf>
    <xf numFmtId="169" fontId="5" fillId="2" borderId="0" xfId="1" applyNumberFormat="1" applyFont="1" applyFill="1" applyBorder="1"/>
    <xf numFmtId="0" fontId="5" fillId="2" borderId="0" xfId="1" applyNumberFormat="1" applyFont="1" applyFill="1" applyBorder="1"/>
    <xf numFmtId="166" fontId="5" fillId="2" borderId="0" xfId="1" applyNumberFormat="1" applyFont="1" applyFill="1" applyBorder="1"/>
    <xf numFmtId="167" fontId="5" fillId="2" borderId="0" xfId="1" applyNumberFormat="1" applyFont="1" applyFill="1" applyBorder="1"/>
    <xf numFmtId="168" fontId="5" fillId="2" borderId="0" xfId="0" applyNumberFormat="1" applyFont="1" applyFill="1" applyBorder="1"/>
    <xf numFmtId="170" fontId="5" fillId="2" borderId="0" xfId="0" applyNumberFormat="1" applyFont="1" applyFill="1"/>
    <xf numFmtId="0" fontId="7" fillId="0" borderId="0" xfId="4" applyFont="1"/>
    <xf numFmtId="0" fontId="5" fillId="0" borderId="0" xfId="4" applyFont="1"/>
    <xf numFmtId="0" fontId="5" fillId="0" borderId="0" xfId="4" applyFont="1" applyBorder="1" applyAlignment="1">
      <alignment horizontal="right"/>
    </xf>
    <xf numFmtId="0" fontId="5" fillId="0" borderId="0" xfId="4" applyFont="1" applyAlignment="1">
      <alignment horizontal="right"/>
    </xf>
    <xf numFmtId="0" fontId="5" fillId="0" borderId="0" xfId="4" applyFont="1" applyBorder="1"/>
    <xf numFmtId="0" fontId="5" fillId="0" borderId="0" xfId="4" applyFont="1" applyBorder="1" applyAlignment="1"/>
    <xf numFmtId="0" fontId="5" fillId="0" borderId="0" xfId="4" applyFont="1" applyBorder="1" applyAlignment="1">
      <alignment horizontal="center"/>
    </xf>
    <xf numFmtId="0" fontId="5" fillId="0" borderId="0" xfId="4" applyFont="1" applyBorder="1" applyAlignment="1">
      <alignment vertical="center"/>
    </xf>
    <xf numFmtId="0" fontId="6" fillId="0" borderId="0" xfId="4" applyBorder="1" applyAlignment="1">
      <alignment vertical="center"/>
    </xf>
    <xf numFmtId="2" fontId="7" fillId="0" borderId="0" xfId="4" applyNumberFormat="1" applyFont="1" applyBorder="1" applyAlignment="1">
      <alignment horizontal="right" wrapText="1"/>
    </xf>
    <xf numFmtId="2" fontId="15" fillId="0" borderId="0" xfId="4" applyNumberFormat="1" applyFont="1" applyBorder="1" applyAlignment="1">
      <alignment horizontal="right" wrapText="1"/>
    </xf>
    <xf numFmtId="2" fontId="5" fillId="0" borderId="0" xfId="4" applyNumberFormat="1" applyFont="1" applyBorder="1" applyAlignment="1">
      <alignment horizontal="right" wrapText="1"/>
    </xf>
    <xf numFmtId="0" fontId="5" fillId="0" borderId="0" xfId="4" applyFont="1" applyAlignment="1"/>
    <xf numFmtId="0" fontId="6" fillId="0" borderId="0" xfId="4" applyBorder="1" applyAlignment="1"/>
    <xf numFmtId="0" fontId="5" fillId="0" borderId="0" xfId="4" applyFont="1" applyAlignment="1">
      <alignment horizontal="left"/>
    </xf>
    <xf numFmtId="0" fontId="2" fillId="0" borderId="0" xfId="4" applyFont="1" applyAlignment="1"/>
    <xf numFmtId="0" fontId="9" fillId="0" borderId="0" xfId="4" applyFont="1" applyAlignment="1">
      <alignment horizontal="right"/>
    </xf>
    <xf numFmtId="0" fontId="6" fillId="0" borderId="0" xfId="4"/>
    <xf numFmtId="0" fontId="6" fillId="0" borderId="0" xfId="4" applyFont="1"/>
    <xf numFmtId="0" fontId="5" fillId="0" borderId="7" xfId="4" applyFont="1" applyBorder="1" applyAlignment="1">
      <alignment horizontal="center" vertical="center" wrapText="1"/>
    </xf>
    <xf numFmtId="0" fontId="5" fillId="0" borderId="10" xfId="4" applyFont="1" applyBorder="1" applyAlignment="1">
      <alignment horizontal="center" vertical="center" wrapText="1"/>
    </xf>
    <xf numFmtId="0" fontId="5" fillId="0" borderId="6" xfId="4" applyFont="1" applyBorder="1" applyAlignment="1">
      <alignment horizontal="center"/>
    </xf>
    <xf numFmtId="0" fontId="5" fillId="0" borderId="8" xfId="4" applyFont="1" applyBorder="1" applyAlignment="1">
      <alignment horizontal="center"/>
    </xf>
    <xf numFmtId="0" fontId="5" fillId="0" borderId="7" xfId="4" applyFont="1" applyBorder="1" applyAlignment="1">
      <alignment horizontal="center"/>
    </xf>
    <xf numFmtId="0" fontId="5" fillId="0" borderId="10" xfId="4" applyFont="1" applyBorder="1" applyAlignment="1">
      <alignment horizontal="center"/>
    </xf>
    <xf numFmtId="0" fontId="3" fillId="0" borderId="6" xfId="4" applyFont="1" applyBorder="1" applyAlignment="1">
      <alignment horizontal="center" vertical="center"/>
    </xf>
    <xf numFmtId="164" fontId="5" fillId="3" borderId="8" xfId="4" applyNumberFormat="1" applyFont="1" applyFill="1" applyBorder="1" applyAlignment="1">
      <alignment horizontal="left" vertical="center" wrapText="1"/>
    </xf>
    <xf numFmtId="166" fontId="5" fillId="3" borderId="6" xfId="1" applyFont="1" applyFill="1" applyBorder="1" applyAlignment="1">
      <alignment horizontal="center" vertical="center" wrapText="1"/>
    </xf>
    <xf numFmtId="166" fontId="5" fillId="3" borderId="7" xfId="1" applyFont="1" applyFill="1" applyBorder="1" applyAlignment="1">
      <alignment horizontal="center" vertical="center" wrapText="1"/>
    </xf>
    <xf numFmtId="166" fontId="5" fillId="3" borderId="8" xfId="1" applyFont="1" applyFill="1" applyBorder="1" applyAlignment="1">
      <alignment horizontal="center" vertical="center" wrapText="1"/>
    </xf>
    <xf numFmtId="166" fontId="5" fillId="0" borderId="7" xfId="1" applyFont="1" applyBorder="1" applyAlignment="1">
      <alignment horizontal="center" wrapText="1"/>
    </xf>
    <xf numFmtId="166" fontId="5" fillId="0" borderId="8" xfId="1" applyFont="1" applyFill="1" applyBorder="1" applyAlignment="1">
      <alignment horizontal="center" vertical="center" wrapText="1"/>
    </xf>
    <xf numFmtId="166" fontId="5" fillId="0" borderId="7" xfId="1" applyFont="1" applyFill="1" applyBorder="1" applyAlignment="1">
      <alignment horizontal="center" vertical="center" wrapText="1"/>
    </xf>
    <xf numFmtId="166" fontId="5" fillId="0" borderId="6" xfId="1" applyFont="1" applyFill="1" applyBorder="1" applyAlignment="1">
      <alignment horizontal="center" vertical="center" wrapText="1"/>
    </xf>
    <xf numFmtId="166" fontId="7" fillId="0" borderId="7" xfId="1" applyFont="1" applyFill="1" applyBorder="1" applyAlignment="1">
      <alignment horizontal="center" vertical="center" wrapText="1"/>
    </xf>
    <xf numFmtId="166" fontId="5" fillId="0" borderId="6" xfId="1" applyFont="1" applyBorder="1" applyAlignment="1">
      <alignment horizontal="center" vertical="center" wrapText="1"/>
    </xf>
    <xf numFmtId="166" fontId="5" fillId="0" borderId="7" xfId="1" applyFont="1" applyBorder="1" applyAlignment="1">
      <alignment horizontal="center" vertical="center" wrapText="1"/>
    </xf>
    <xf numFmtId="0" fontId="3" fillId="0" borderId="13" xfId="4" applyFont="1" applyBorder="1" applyAlignment="1">
      <alignment horizontal="center" vertical="center"/>
    </xf>
    <xf numFmtId="164" fontId="5" fillId="0" borderId="15" xfId="4" applyNumberFormat="1" applyFont="1" applyFill="1" applyBorder="1" applyAlignment="1">
      <alignment horizontal="left" vertical="center" wrapText="1"/>
    </xf>
    <xf numFmtId="166" fontId="5" fillId="3" borderId="13" xfId="1" applyFont="1" applyFill="1" applyBorder="1" applyAlignment="1">
      <alignment horizontal="center" vertical="center" wrapText="1"/>
    </xf>
    <xf numFmtId="166" fontId="5" fillId="3" borderId="14" xfId="1" applyFont="1" applyFill="1" applyBorder="1" applyAlignment="1">
      <alignment horizontal="center" vertical="center" wrapText="1"/>
    </xf>
    <xf numFmtId="166" fontId="5" fillId="3" borderId="15" xfId="1" applyFont="1" applyFill="1" applyBorder="1" applyAlignment="1">
      <alignment horizontal="center" vertical="center" wrapText="1"/>
    </xf>
    <xf numFmtId="166" fontId="5" fillId="0" borderId="14" xfId="1" applyFont="1" applyBorder="1" applyAlignment="1">
      <alignment horizontal="center" vertical="center" wrapText="1"/>
    </xf>
    <xf numFmtId="166" fontId="5" fillId="0" borderId="13" xfId="1" applyFont="1" applyBorder="1" applyAlignment="1">
      <alignment horizontal="center" vertical="center" wrapText="1"/>
    </xf>
    <xf numFmtId="166" fontId="5" fillId="0" borderId="14" xfId="1" applyFont="1" applyBorder="1" applyAlignment="1">
      <alignment horizontal="center" wrapText="1"/>
    </xf>
    <xf numFmtId="166" fontId="5" fillId="0" borderId="15" xfId="1" applyFont="1" applyFill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164" fontId="5" fillId="0" borderId="0" xfId="4" applyNumberFormat="1" applyFont="1" applyFill="1" applyBorder="1" applyAlignment="1">
      <alignment horizontal="left" vertical="center" wrapText="1"/>
    </xf>
    <xf numFmtId="166" fontId="7" fillId="0" borderId="0" xfId="1" applyFont="1" applyFill="1" applyBorder="1" applyAlignment="1">
      <alignment horizontal="center" vertical="center" wrapText="1"/>
    </xf>
    <xf numFmtId="166" fontId="5" fillId="3" borderId="0" xfId="1" applyFont="1" applyFill="1" applyBorder="1" applyAlignment="1">
      <alignment horizontal="center" vertical="center" wrapText="1"/>
    </xf>
    <xf numFmtId="166" fontId="5" fillId="0" borderId="0" xfId="1" applyFont="1" applyFill="1" applyBorder="1" applyAlignment="1">
      <alignment horizontal="center" vertical="center" wrapText="1"/>
    </xf>
    <xf numFmtId="166" fontId="5" fillId="0" borderId="0" xfId="1" applyFont="1" applyFill="1" applyBorder="1" applyAlignment="1">
      <alignment horizontal="left" vertical="center" wrapText="1"/>
    </xf>
    <xf numFmtId="166" fontId="5" fillId="0" borderId="0" xfId="1" applyFont="1" applyBorder="1" applyAlignment="1">
      <alignment horizontal="center" vertical="center" wrapText="1"/>
    </xf>
    <xf numFmtId="0" fontId="6" fillId="0" borderId="0" xfId="4" applyAlignment="1">
      <alignment vertical="center"/>
    </xf>
    <xf numFmtId="0" fontId="5" fillId="0" borderId="0" xfId="4" applyFont="1" applyAlignment="1">
      <alignment vertical="center"/>
    </xf>
    <xf numFmtId="0" fontId="2" fillId="0" borderId="0" xfId="4" applyFont="1" applyAlignment="1">
      <alignment vertical="center"/>
    </xf>
    <xf numFmtId="164" fontId="5" fillId="0" borderId="0" xfId="4" applyNumberFormat="1" applyFont="1"/>
    <xf numFmtId="164" fontId="5" fillId="0" borderId="0" xfId="4" applyNumberFormat="1" applyFont="1" applyFill="1"/>
    <xf numFmtId="164" fontId="16" fillId="0" borderId="0" xfId="4" applyNumberFormat="1" applyFont="1"/>
    <xf numFmtId="164" fontId="16" fillId="0" borderId="0" xfId="4" applyNumberFormat="1" applyFont="1" applyFill="1"/>
    <xf numFmtId="0" fontId="2" fillId="0" borderId="0" xfId="0" applyFont="1"/>
    <xf numFmtId="0" fontId="7" fillId="0" borderId="0" xfId="0" applyFont="1"/>
    <xf numFmtId="0" fontId="4" fillId="0" borderId="0" xfId="0" applyFont="1"/>
    <xf numFmtId="0" fontId="17" fillId="0" borderId="0" xfId="0" applyFont="1"/>
    <xf numFmtId="0" fontId="17" fillId="0" borderId="0" xfId="0" applyFont="1" applyBorder="1" applyAlignment="1">
      <alignment vertical="top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0" fontId="3" fillId="0" borderId="0" xfId="0" applyFont="1" applyBorder="1"/>
    <xf numFmtId="0" fontId="2" fillId="0" borderId="0" xfId="0" applyFont="1" applyAlignment="1">
      <alignment horizontal="right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66" fontId="14" fillId="0" borderId="7" xfId="0" applyNumberFormat="1" applyFont="1" applyBorder="1" applyAlignment="1">
      <alignment horizontal="center" vertical="center"/>
    </xf>
    <xf numFmtId="166" fontId="14" fillId="0" borderId="8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6" fontId="2" fillId="0" borderId="7" xfId="0" applyNumberFormat="1" applyFont="1" applyBorder="1" applyAlignment="1">
      <alignment vertical="center"/>
    </xf>
    <xf numFmtId="166" fontId="2" fillId="0" borderId="8" xfId="0" applyNumberFormat="1" applyFont="1" applyBorder="1" applyAlignment="1">
      <alignment vertical="center"/>
    </xf>
    <xf numFmtId="166" fontId="2" fillId="0" borderId="7" xfId="0" applyNumberFormat="1" applyFont="1" applyBorder="1" applyAlignment="1">
      <alignment horizontal="center" vertical="center"/>
    </xf>
    <xf numFmtId="166" fontId="2" fillId="0" borderId="8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4" fontId="2" fillId="0" borderId="7" xfId="0" applyNumberFormat="1" applyFont="1" applyBorder="1" applyAlignment="1">
      <alignment vertical="center"/>
    </xf>
    <xf numFmtId="16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vertical="center"/>
    </xf>
    <xf numFmtId="166" fontId="2" fillId="0" borderId="7" xfId="1" applyFont="1" applyBorder="1" applyAlignment="1">
      <alignment vertical="center"/>
    </xf>
    <xf numFmtId="166" fontId="2" fillId="0" borderId="8" xfId="1" applyFont="1" applyBorder="1" applyAlignment="1">
      <alignment vertical="center"/>
    </xf>
    <xf numFmtId="166" fontId="14" fillId="0" borderId="7" xfId="0" applyNumberFormat="1" applyFont="1" applyBorder="1" applyAlignment="1">
      <alignment vertical="center"/>
    </xf>
    <xf numFmtId="166" fontId="14" fillId="0" borderId="8" xfId="0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17" fillId="0" borderId="0" xfId="0" applyFont="1" applyBorder="1" applyAlignment="1">
      <alignment horizontal="right"/>
    </xf>
    <xf numFmtId="0" fontId="3" fillId="0" borderId="0" xfId="0" applyFont="1"/>
    <xf numFmtId="0" fontId="9" fillId="0" borderId="0" xfId="4" applyFont="1" applyAlignment="1">
      <alignment vertical="center"/>
    </xf>
    <xf numFmtId="0" fontId="9" fillId="0" borderId="0" xfId="4" applyFont="1" applyFill="1" applyAlignment="1">
      <alignment vertical="center"/>
    </xf>
    <xf numFmtId="0" fontId="5" fillId="0" borderId="0" xfId="4" applyFont="1" applyFill="1" applyAlignment="1">
      <alignment vertical="center"/>
    </xf>
    <xf numFmtId="0" fontId="9" fillId="0" borderId="0" xfId="4" applyFont="1" applyAlignment="1">
      <alignment horizontal="right" vertical="center"/>
    </xf>
    <xf numFmtId="164" fontId="5" fillId="2" borderId="0" xfId="0" applyNumberFormat="1" applyFont="1" applyFill="1" applyAlignment="1">
      <alignment horizontal="left" wrapText="1"/>
    </xf>
    <xf numFmtId="164" fontId="5" fillId="2" borderId="0" xfId="0" applyNumberFormat="1" applyFont="1" applyFill="1" applyAlignment="1">
      <alignment horizontal="center" vertical="center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164" fontId="7" fillId="2" borderId="7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164" fontId="7" fillId="2" borderId="8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/>
    </xf>
    <xf numFmtId="164" fontId="7" fillId="2" borderId="3" xfId="0" applyNumberFormat="1" applyFont="1" applyFill="1" applyBorder="1" applyAlignment="1">
      <alignment horizontal="center"/>
    </xf>
    <xf numFmtId="164" fontId="7" fillId="2" borderId="4" xfId="0" applyNumberFormat="1" applyFont="1" applyFill="1" applyBorder="1" applyAlignment="1">
      <alignment horizontal="center"/>
    </xf>
    <xf numFmtId="164" fontId="7" fillId="2" borderId="6" xfId="0" applyNumberFormat="1" applyFont="1" applyFill="1" applyBorder="1" applyAlignment="1">
      <alignment horizontal="center" vertical="center" wrapText="1"/>
    </xf>
    <xf numFmtId="164" fontId="7" fillId="2" borderId="7" xfId="0" applyNumberFormat="1" applyFont="1" applyFill="1" applyBorder="1" applyAlignment="1">
      <alignment horizontal="center"/>
    </xf>
    <xf numFmtId="164" fontId="7" fillId="2" borderId="8" xfId="0" applyNumberFormat="1" applyFont="1" applyFill="1" applyBorder="1" applyAlignment="1">
      <alignment horizontal="center"/>
    </xf>
    <xf numFmtId="164" fontId="3" fillId="2" borderId="0" xfId="0" applyNumberFormat="1" applyFont="1" applyFill="1" applyAlignment="1">
      <alignment horizontal="right"/>
    </xf>
    <xf numFmtId="164" fontId="8" fillId="2" borderId="0" xfId="0" applyNumberFormat="1" applyFont="1" applyFill="1" applyAlignment="1">
      <alignment horizontal="center"/>
    </xf>
    <xf numFmtId="0" fontId="5" fillId="2" borderId="0" xfId="0" applyFont="1" applyFill="1" applyAlignment="1"/>
    <xf numFmtId="164" fontId="5" fillId="2" borderId="0" xfId="0" applyNumberFormat="1" applyFont="1" applyFill="1" applyBorder="1" applyAlignment="1">
      <alignment horizontal="center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5" fillId="0" borderId="17" xfId="4" applyFont="1" applyBorder="1" applyAlignment="1">
      <alignment horizontal="center" vertical="center" wrapText="1"/>
    </xf>
    <xf numFmtId="0" fontId="6" fillId="0" borderId="30" xfId="4" applyBorder="1" applyAlignment="1">
      <alignment horizontal="center" vertical="center" wrapText="1"/>
    </xf>
    <xf numFmtId="0" fontId="5" fillId="0" borderId="26" xfId="4" applyFont="1" applyBorder="1" applyAlignment="1">
      <alignment horizontal="center" vertical="center" wrapText="1"/>
    </xf>
    <xf numFmtId="0" fontId="6" fillId="0" borderId="31" xfId="4" applyBorder="1" applyAlignment="1">
      <alignment horizontal="center" vertical="center" wrapText="1"/>
    </xf>
    <xf numFmtId="0" fontId="5" fillId="0" borderId="27" xfId="4" applyFont="1" applyBorder="1" applyAlignment="1">
      <alignment horizontal="center" vertical="center" wrapText="1"/>
    </xf>
    <xf numFmtId="0" fontId="6" fillId="0" borderId="32" xfId="4" applyBorder="1" applyAlignment="1">
      <alignment horizontal="center" vertical="center" wrapText="1"/>
    </xf>
    <xf numFmtId="0" fontId="5" fillId="0" borderId="32" xfId="4" applyFont="1" applyBorder="1" applyAlignment="1">
      <alignment horizontal="center" vertical="center" wrapText="1"/>
    </xf>
    <xf numFmtId="0" fontId="5" fillId="0" borderId="28" xfId="4" applyFont="1" applyBorder="1" applyAlignment="1">
      <alignment horizontal="center" vertical="center" wrapText="1"/>
    </xf>
    <xf numFmtId="0" fontId="6" fillId="0" borderId="33" xfId="4" applyBorder="1" applyAlignment="1">
      <alignment horizontal="center" vertical="center" wrapText="1"/>
    </xf>
    <xf numFmtId="0" fontId="5" fillId="0" borderId="6" xfId="4" applyFont="1" applyBorder="1" applyAlignment="1">
      <alignment horizontal="center" vertical="center" wrapText="1"/>
    </xf>
    <xf numFmtId="0" fontId="5" fillId="0" borderId="7" xfId="4" applyFont="1" applyBorder="1" applyAlignment="1">
      <alignment horizontal="center" vertical="center" wrapText="1"/>
    </xf>
    <xf numFmtId="0" fontId="5" fillId="0" borderId="8" xfId="4" applyFont="1" applyBorder="1" applyAlignment="1">
      <alignment horizontal="center" vertical="center" wrapText="1"/>
    </xf>
    <xf numFmtId="0" fontId="5" fillId="0" borderId="9" xfId="4" applyFont="1" applyBorder="1" applyAlignment="1">
      <alignment horizontal="center" vertical="center" wrapText="1"/>
    </xf>
    <xf numFmtId="0" fontId="5" fillId="0" borderId="34" xfId="4" applyFont="1" applyBorder="1" applyAlignment="1">
      <alignment horizontal="center" vertical="center" wrapText="1"/>
    </xf>
    <xf numFmtId="0" fontId="5" fillId="0" borderId="11" xfId="4" applyFont="1" applyBorder="1" applyAlignment="1">
      <alignment horizontal="center" vertical="center" wrapText="1"/>
    </xf>
    <xf numFmtId="0" fontId="5" fillId="0" borderId="4" xfId="4" applyFont="1" applyBorder="1" applyAlignment="1">
      <alignment horizontal="center" vertical="center" wrapText="1"/>
    </xf>
    <xf numFmtId="0" fontId="6" fillId="0" borderId="8" xfId="4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0" fontId="5" fillId="0" borderId="23" xfId="4" applyFont="1" applyBorder="1" applyAlignment="1">
      <alignment horizontal="center" vertical="center" wrapText="1"/>
    </xf>
    <xf numFmtId="0" fontId="5" fillId="0" borderId="24" xfId="4" applyFont="1" applyBorder="1" applyAlignment="1">
      <alignment horizontal="center" vertical="center" wrapText="1"/>
    </xf>
    <xf numFmtId="0" fontId="5" fillId="0" borderId="25" xfId="4" applyFont="1" applyBorder="1" applyAlignment="1">
      <alignment horizontal="center" vertical="center" wrapText="1"/>
    </xf>
    <xf numFmtId="0" fontId="5" fillId="0" borderId="29" xfId="4" applyFont="1" applyBorder="1" applyAlignment="1">
      <alignment horizontal="center" vertical="center" wrapText="1"/>
    </xf>
    <xf numFmtId="0" fontId="5" fillId="0" borderId="16" xfId="4" applyFont="1" applyFill="1" applyBorder="1" applyAlignment="1">
      <alignment horizontal="center" vertical="center" wrapText="1"/>
    </xf>
    <xf numFmtId="0" fontId="5" fillId="0" borderId="21" xfId="4" applyFont="1" applyFill="1" applyBorder="1" applyAlignment="1">
      <alignment horizontal="center" vertical="center" wrapText="1"/>
    </xf>
    <xf numFmtId="0" fontId="5" fillId="0" borderId="17" xfId="4" applyFont="1" applyFill="1" applyBorder="1" applyAlignment="1">
      <alignment horizontal="center" vertical="center" wrapText="1"/>
    </xf>
    <xf numFmtId="0" fontId="5" fillId="0" borderId="22" xfId="4" applyFont="1" applyFill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top" wrapText="1"/>
    </xf>
    <xf numFmtId="0" fontId="5" fillId="0" borderId="3" xfId="4" applyFont="1" applyBorder="1" applyAlignment="1">
      <alignment horizontal="center" vertical="top" wrapText="1"/>
    </xf>
    <xf numFmtId="0" fontId="5" fillId="0" borderId="4" xfId="4" applyFont="1" applyBorder="1" applyAlignment="1">
      <alignment horizontal="center" vertical="top" wrapText="1"/>
    </xf>
    <xf numFmtId="0" fontId="5" fillId="0" borderId="18" xfId="4" applyFont="1" applyBorder="1" applyAlignment="1">
      <alignment horizontal="center" vertical="top" wrapText="1"/>
    </xf>
    <xf numFmtId="0" fontId="5" fillId="0" borderId="19" xfId="4" applyFont="1" applyBorder="1" applyAlignment="1">
      <alignment horizontal="center" vertical="top" wrapText="1"/>
    </xf>
    <xf numFmtId="0" fontId="5" fillId="0" borderId="20" xfId="4" applyFont="1" applyBorder="1" applyAlignment="1">
      <alignment horizontal="center" vertical="top" wrapText="1"/>
    </xf>
    <xf numFmtId="0" fontId="5" fillId="0" borderId="3" xfId="4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right"/>
    </xf>
    <xf numFmtId="2" fontId="5" fillId="0" borderId="0" xfId="4" applyNumberFormat="1" applyFont="1" applyBorder="1" applyAlignment="1">
      <alignment horizontal="right" wrapText="1"/>
    </xf>
    <xf numFmtId="0" fontId="7" fillId="0" borderId="0" xfId="4" applyFont="1" applyAlignment="1">
      <alignment horizontal="center"/>
    </xf>
    <xf numFmtId="0" fontId="7" fillId="0" borderId="0" xfId="4" applyFont="1" applyFill="1" applyAlignment="1">
      <alignment horizont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right" vertic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2" fillId="0" borderId="7" xfId="0" applyFont="1" applyBorder="1" applyAlignment="1">
      <alignment vertical="center"/>
    </xf>
    <xf numFmtId="49" fontId="14" fillId="0" borderId="6" xfId="0" applyNumberFormat="1" applyFont="1" applyBorder="1" applyAlignment="1">
      <alignment horizontal="center" vertical="center"/>
    </xf>
    <xf numFmtId="49" fontId="14" fillId="0" borderId="7" xfId="0" applyNumberFormat="1" applyFont="1" applyBorder="1" applyAlignment="1">
      <alignment horizontal="center" vertical="center"/>
    </xf>
    <xf numFmtId="0" fontId="14" fillId="0" borderId="7" xfId="0" applyFont="1" applyBorder="1" applyAlignment="1">
      <alignment vertical="center"/>
    </xf>
    <xf numFmtId="0" fontId="2" fillId="0" borderId="7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right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7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Border="1" applyAlignment="1">
      <alignment horizontal="right"/>
    </xf>
    <xf numFmtId="0" fontId="0" fillId="0" borderId="0" xfId="0" applyAlignment="1"/>
  </cellXfs>
  <cellStyles count="7">
    <cellStyle name="Обычный" xfId="0" builtinId="0"/>
    <cellStyle name="Обычный 2" xfId="4"/>
    <cellStyle name="Обычный 3" xfId="5"/>
    <cellStyle name="Обычный 8" xfId="3"/>
    <cellStyle name="Обычный_Инвестиции Сети Сбыты ЭСО" xfId="2"/>
    <cellStyle name="Финансовый" xfId="1" builtinId="3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U72"/>
  <sheetViews>
    <sheetView tabSelected="1" zoomScale="75" zoomScaleNormal="75" workbookViewId="0">
      <pane xSplit="2" topLeftCell="C1" activePane="topRight" state="frozen"/>
      <selection activeCell="J19" activeCellId="1" sqref="J19:BI19 J19:BI19"/>
      <selection pane="topRight" activeCell="J19" activeCellId="1" sqref="J19:BI19 J19:BI19"/>
    </sheetView>
  </sheetViews>
  <sheetFormatPr defaultRowHeight="15.75" outlineLevelRow="1" x14ac:dyDescent="0.25"/>
  <cols>
    <col min="1" max="1" width="6.875" style="1" customWidth="1"/>
    <col min="2" max="2" width="46.5" style="7" customWidth="1"/>
    <col min="3" max="3" width="12.25" style="3" customWidth="1"/>
    <col min="4" max="4" width="16" style="7" customWidth="1"/>
    <col min="5" max="5" width="14.375" style="5" customWidth="1"/>
    <col min="6" max="6" width="14.75" style="5" customWidth="1"/>
    <col min="7" max="7" width="14.875" style="7" customWidth="1"/>
    <col min="8" max="8" width="14.625" style="7" customWidth="1"/>
    <col min="9" max="9" width="13" style="7" customWidth="1"/>
    <col min="10" max="13" width="9.25" style="7" customWidth="1"/>
    <col min="14" max="14" width="10.125" style="7" customWidth="1"/>
    <col min="15" max="15" width="12.875" style="7" customWidth="1"/>
    <col min="16" max="19" width="9.25" style="7" customWidth="1"/>
    <col min="20" max="20" width="10.125" style="7" customWidth="1"/>
    <col min="21" max="16384" width="9" style="7"/>
  </cols>
  <sheetData>
    <row r="1" spans="1:20" s="2" customFormat="1" ht="15.75" customHeight="1" x14ac:dyDescent="0.25">
      <c r="A1" s="1"/>
      <c r="C1" s="3"/>
      <c r="E1" s="4"/>
      <c r="F1" s="4"/>
      <c r="S1" s="189" t="s">
        <v>0</v>
      </c>
      <c r="T1" s="189"/>
    </row>
    <row r="2" spans="1:20" s="2" customFormat="1" ht="15.75" customHeight="1" x14ac:dyDescent="0.25">
      <c r="A2" s="1"/>
      <c r="C2" s="3"/>
      <c r="E2" s="4"/>
      <c r="F2" s="4"/>
      <c r="R2" s="189" t="s">
        <v>1</v>
      </c>
      <c r="S2" s="189"/>
      <c r="T2" s="189"/>
    </row>
    <row r="3" spans="1:20" s="2" customFormat="1" ht="15.75" customHeight="1" x14ac:dyDescent="0.25">
      <c r="A3" s="1"/>
      <c r="C3" s="3"/>
      <c r="E3" s="4"/>
      <c r="F3" s="4"/>
      <c r="S3" s="189" t="s">
        <v>2</v>
      </c>
      <c r="T3" s="189"/>
    </row>
    <row r="4" spans="1:20" ht="20.100000000000001" customHeight="1" x14ac:dyDescent="0.25">
      <c r="A4" s="5"/>
      <c r="B4" s="6" t="s">
        <v>3</v>
      </c>
      <c r="C4" s="7"/>
      <c r="E4" s="8"/>
      <c r="F4" s="7"/>
      <c r="G4" s="9"/>
      <c r="J4" s="8"/>
      <c r="K4" s="8"/>
      <c r="L4" s="8"/>
      <c r="M4" s="8"/>
      <c r="N4" s="8"/>
      <c r="P4" s="6" t="s">
        <v>4</v>
      </c>
      <c r="T4" s="6"/>
    </row>
    <row r="5" spans="1:20" ht="20.100000000000001" customHeight="1" x14ac:dyDescent="0.25">
      <c r="A5" s="5"/>
      <c r="B5" s="8" t="s">
        <v>5</v>
      </c>
      <c r="C5" s="7"/>
      <c r="E5" s="8"/>
      <c r="F5" s="7"/>
      <c r="G5" s="9"/>
      <c r="J5" s="8"/>
      <c r="K5" s="8"/>
      <c r="L5" s="8"/>
      <c r="M5" s="8"/>
      <c r="N5" s="8"/>
      <c r="P5" s="8" t="s">
        <v>6</v>
      </c>
      <c r="T5" s="8"/>
    </row>
    <row r="6" spans="1:20" ht="20.100000000000001" customHeight="1" x14ac:dyDescent="0.25">
      <c r="A6" s="5"/>
      <c r="B6" s="8" t="s">
        <v>7</v>
      </c>
      <c r="C6" s="7"/>
      <c r="E6" s="8"/>
      <c r="F6" s="7"/>
      <c r="G6" s="9"/>
      <c r="J6" s="8"/>
      <c r="K6" s="8"/>
      <c r="L6" s="8"/>
      <c r="M6" s="8"/>
      <c r="N6" s="8"/>
      <c r="P6" s="8" t="s">
        <v>8</v>
      </c>
      <c r="T6" s="8"/>
    </row>
    <row r="7" spans="1:20" ht="20.100000000000001" customHeight="1" x14ac:dyDescent="0.25">
      <c r="A7" s="5"/>
      <c r="B7" s="8" t="s">
        <v>9</v>
      </c>
      <c r="C7" s="7"/>
      <c r="D7" s="8"/>
      <c r="E7" s="8"/>
      <c r="F7" s="7"/>
      <c r="G7" s="9"/>
      <c r="J7" s="8"/>
      <c r="K7" s="8"/>
      <c r="L7" s="8"/>
      <c r="M7" s="8"/>
      <c r="N7" s="8"/>
      <c r="P7" s="8" t="s">
        <v>9</v>
      </c>
      <c r="T7" s="8"/>
    </row>
    <row r="8" spans="1:20" s="2" customFormat="1" ht="15" x14ac:dyDescent="0.25">
      <c r="A8" s="1"/>
      <c r="B8" s="10"/>
      <c r="C8" s="3"/>
      <c r="E8" s="10"/>
      <c r="G8" s="11"/>
      <c r="J8" s="10"/>
      <c r="K8" s="10"/>
      <c r="L8" s="10"/>
      <c r="M8" s="10"/>
      <c r="N8" s="10"/>
      <c r="P8" s="10"/>
      <c r="T8" s="10"/>
    </row>
    <row r="9" spans="1:20" s="2" customFormat="1" ht="15" x14ac:dyDescent="0.25">
      <c r="A9" s="1"/>
      <c r="B9" s="10" t="s">
        <v>10</v>
      </c>
      <c r="C9" s="3"/>
      <c r="D9" s="10"/>
      <c r="E9" s="12"/>
      <c r="G9" s="11"/>
      <c r="J9" s="10"/>
      <c r="K9" s="10"/>
      <c r="L9" s="10"/>
      <c r="M9" s="10"/>
      <c r="N9" s="10"/>
      <c r="P9" s="10" t="s">
        <v>10</v>
      </c>
      <c r="T9" s="10"/>
    </row>
    <row r="10" spans="1:20" s="2" customFormat="1" ht="15" x14ac:dyDescent="0.25">
      <c r="A10" s="1"/>
      <c r="B10" s="12"/>
      <c r="C10" s="3"/>
      <c r="E10" s="12"/>
      <c r="G10" s="11"/>
      <c r="J10" s="12"/>
      <c r="K10" s="12"/>
      <c r="L10" s="12"/>
      <c r="M10" s="12"/>
      <c r="N10" s="12"/>
      <c r="P10" s="10"/>
      <c r="T10" s="10"/>
    </row>
    <row r="11" spans="1:20" x14ac:dyDescent="0.25">
      <c r="A11" s="5"/>
      <c r="B11" s="13" t="s">
        <v>11</v>
      </c>
      <c r="C11" s="7"/>
      <c r="P11" s="13" t="s">
        <v>12</v>
      </c>
      <c r="T11" s="13"/>
    </row>
    <row r="12" spans="1:20" x14ac:dyDescent="0.25">
      <c r="A12" s="5"/>
      <c r="B12" s="7" t="s">
        <v>13</v>
      </c>
      <c r="C12" s="7"/>
      <c r="D12" s="13"/>
      <c r="P12" s="14" t="s">
        <v>13</v>
      </c>
      <c r="T12" s="14"/>
    </row>
    <row r="13" spans="1:20" s="16" customFormat="1" ht="106.5" customHeight="1" x14ac:dyDescent="0.3">
      <c r="A13" s="15"/>
      <c r="B13" s="190" t="s">
        <v>14</v>
      </c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5"/>
    </row>
    <row r="14" spans="1:20" ht="16.5" thickBot="1" x14ac:dyDescent="0.3">
      <c r="O14" s="192"/>
      <c r="P14" s="192"/>
      <c r="Q14" s="192"/>
      <c r="R14" s="192"/>
      <c r="S14" s="192"/>
      <c r="T14" s="192"/>
    </row>
    <row r="15" spans="1:20" s="17" customFormat="1" ht="21" customHeight="1" x14ac:dyDescent="0.25">
      <c r="A15" s="193" t="s">
        <v>15</v>
      </c>
      <c r="B15" s="195" t="s">
        <v>16</v>
      </c>
      <c r="C15" s="197" t="s">
        <v>17</v>
      </c>
      <c r="D15" s="179" t="s">
        <v>18</v>
      </c>
      <c r="E15" s="177" t="s">
        <v>19</v>
      </c>
      <c r="F15" s="177" t="s">
        <v>20</v>
      </c>
      <c r="G15" s="179" t="s">
        <v>21</v>
      </c>
      <c r="H15" s="181" t="s">
        <v>22</v>
      </c>
      <c r="I15" s="183" t="s">
        <v>23</v>
      </c>
      <c r="J15" s="184"/>
      <c r="K15" s="184"/>
      <c r="L15" s="184"/>
      <c r="M15" s="184"/>
      <c r="N15" s="185"/>
      <c r="O15" s="183" t="s">
        <v>24</v>
      </c>
      <c r="P15" s="184"/>
      <c r="Q15" s="184"/>
      <c r="R15" s="184"/>
      <c r="S15" s="184"/>
      <c r="T15" s="185"/>
    </row>
    <row r="16" spans="1:20" s="17" customFormat="1" ht="21" customHeight="1" x14ac:dyDescent="0.25">
      <c r="A16" s="194"/>
      <c r="B16" s="196"/>
      <c r="C16" s="186"/>
      <c r="D16" s="180"/>
      <c r="E16" s="178"/>
      <c r="F16" s="178"/>
      <c r="G16" s="180"/>
      <c r="H16" s="182"/>
      <c r="I16" s="186" t="s">
        <v>25</v>
      </c>
      <c r="J16" s="187" t="s">
        <v>26</v>
      </c>
      <c r="K16" s="187"/>
      <c r="L16" s="187"/>
      <c r="M16" s="187"/>
      <c r="N16" s="188"/>
      <c r="O16" s="186" t="s">
        <v>25</v>
      </c>
      <c r="P16" s="187" t="s">
        <v>26</v>
      </c>
      <c r="Q16" s="187"/>
      <c r="R16" s="187"/>
      <c r="S16" s="187"/>
      <c r="T16" s="188"/>
    </row>
    <row r="17" spans="1:21" s="17" customFormat="1" ht="81" customHeight="1" x14ac:dyDescent="0.2">
      <c r="A17" s="194"/>
      <c r="B17" s="196"/>
      <c r="C17" s="186"/>
      <c r="D17" s="180"/>
      <c r="E17" s="178"/>
      <c r="F17" s="178"/>
      <c r="G17" s="180"/>
      <c r="H17" s="182"/>
      <c r="I17" s="186"/>
      <c r="J17" s="18" t="s">
        <v>27</v>
      </c>
      <c r="K17" s="18" t="s">
        <v>28</v>
      </c>
      <c r="L17" s="18" t="s">
        <v>29</v>
      </c>
      <c r="M17" s="18" t="s">
        <v>30</v>
      </c>
      <c r="N17" s="19" t="s">
        <v>31</v>
      </c>
      <c r="O17" s="186"/>
      <c r="P17" s="18" t="s">
        <v>27</v>
      </c>
      <c r="Q17" s="18" t="s">
        <v>28</v>
      </c>
      <c r="R17" s="18" t="s">
        <v>29</v>
      </c>
      <c r="S17" s="18" t="s">
        <v>30</v>
      </c>
      <c r="T17" s="19" t="s">
        <v>31</v>
      </c>
    </row>
    <row r="18" spans="1:21" s="23" customFormat="1" ht="31.5" x14ac:dyDescent="0.2">
      <c r="A18" s="194"/>
      <c r="B18" s="196"/>
      <c r="C18" s="20" t="s">
        <v>32</v>
      </c>
      <c r="D18" s="21" t="s">
        <v>33</v>
      </c>
      <c r="E18" s="178"/>
      <c r="F18" s="178"/>
      <c r="G18" s="21" t="s">
        <v>34</v>
      </c>
      <c r="H18" s="22" t="s">
        <v>34</v>
      </c>
      <c r="I18" s="20" t="s">
        <v>33</v>
      </c>
      <c r="J18" s="21" t="s">
        <v>33</v>
      </c>
      <c r="K18" s="21" t="s">
        <v>33</v>
      </c>
      <c r="L18" s="21" t="s">
        <v>33</v>
      </c>
      <c r="M18" s="21" t="s">
        <v>33</v>
      </c>
      <c r="N18" s="22" t="s">
        <v>33</v>
      </c>
      <c r="O18" s="20" t="s">
        <v>35</v>
      </c>
      <c r="P18" s="21" t="s">
        <v>35</v>
      </c>
      <c r="Q18" s="21" t="s">
        <v>35</v>
      </c>
      <c r="R18" s="21" t="s">
        <v>35</v>
      </c>
      <c r="S18" s="21" t="s">
        <v>35</v>
      </c>
      <c r="T18" s="22" t="s">
        <v>35</v>
      </c>
    </row>
    <row r="19" spans="1:21" s="17" customFormat="1" x14ac:dyDescent="0.2">
      <c r="A19" s="24"/>
      <c r="B19" s="25" t="s">
        <v>36</v>
      </c>
      <c r="C19" s="26"/>
      <c r="D19" s="18"/>
      <c r="E19" s="27"/>
      <c r="F19" s="27"/>
      <c r="G19" s="28">
        <f>SUM(O19:S19)*1.18</f>
        <v>20.50722</v>
      </c>
      <c r="H19" s="29">
        <f>T19*1.18</f>
        <v>16.324119999999997</v>
      </c>
      <c r="I19" s="30">
        <f t="shared" ref="I19:T19" si="0">I20</f>
        <v>4.5200000000000005</v>
      </c>
      <c r="J19" s="28">
        <f t="shared" si="0"/>
        <v>3.95</v>
      </c>
      <c r="K19" s="28">
        <f t="shared" si="0"/>
        <v>4.0999999999999996</v>
      </c>
      <c r="L19" s="28">
        <f t="shared" si="0"/>
        <v>4.0999999999999996</v>
      </c>
      <c r="M19" s="28">
        <f t="shared" si="0"/>
        <v>4.2</v>
      </c>
      <c r="N19" s="31">
        <f t="shared" si="0"/>
        <v>16.350000000000001</v>
      </c>
      <c r="O19" s="30">
        <f t="shared" si="0"/>
        <v>3.5449999999999999</v>
      </c>
      <c r="P19" s="28">
        <f t="shared" si="0"/>
        <v>2.8940000000000001</v>
      </c>
      <c r="Q19" s="28">
        <f t="shared" si="0"/>
        <v>3.64</v>
      </c>
      <c r="R19" s="28">
        <f t="shared" si="0"/>
        <v>3.65</v>
      </c>
      <c r="S19" s="28">
        <f t="shared" si="0"/>
        <v>3.65</v>
      </c>
      <c r="T19" s="32">
        <f t="shared" si="0"/>
        <v>13.834</v>
      </c>
    </row>
    <row r="20" spans="1:21" s="17" customFormat="1" x14ac:dyDescent="0.2">
      <c r="A20" s="24">
        <v>1</v>
      </c>
      <c r="B20" s="33" t="s">
        <v>37</v>
      </c>
      <c r="C20" s="26"/>
      <c r="D20" s="34">
        <f t="shared" ref="D20:D25" si="1">SUM(J20:M20)</f>
        <v>16.350000000000001</v>
      </c>
      <c r="E20" s="27"/>
      <c r="F20" s="27"/>
      <c r="G20" s="28">
        <f t="shared" ref="G20:G25" si="2">T20*1.18</f>
        <v>16.324119999999997</v>
      </c>
      <c r="H20" s="29">
        <f t="shared" ref="H20:H25" si="3">T20*1.18</f>
        <v>16.324119999999997</v>
      </c>
      <c r="I20" s="35">
        <f t="shared" ref="I20:T20" si="4">SUM(I21:I24)</f>
        <v>4.5200000000000005</v>
      </c>
      <c r="J20" s="36">
        <f t="shared" si="4"/>
        <v>3.95</v>
      </c>
      <c r="K20" s="36">
        <f t="shared" si="4"/>
        <v>4.0999999999999996</v>
      </c>
      <c r="L20" s="36">
        <f t="shared" si="4"/>
        <v>4.0999999999999996</v>
      </c>
      <c r="M20" s="36">
        <f t="shared" si="4"/>
        <v>4.2</v>
      </c>
      <c r="N20" s="37">
        <f t="shared" si="4"/>
        <v>16.350000000000001</v>
      </c>
      <c r="O20" s="35">
        <f t="shared" si="4"/>
        <v>3.5449999999999999</v>
      </c>
      <c r="P20" s="36">
        <f t="shared" si="4"/>
        <v>2.8940000000000001</v>
      </c>
      <c r="Q20" s="36">
        <f t="shared" si="4"/>
        <v>3.64</v>
      </c>
      <c r="R20" s="36">
        <f t="shared" si="4"/>
        <v>3.65</v>
      </c>
      <c r="S20" s="36">
        <f t="shared" si="4"/>
        <v>3.65</v>
      </c>
      <c r="T20" s="38">
        <f t="shared" si="4"/>
        <v>13.834</v>
      </c>
    </row>
    <row r="21" spans="1:21" x14ac:dyDescent="0.25">
      <c r="A21" s="39" t="s">
        <v>38</v>
      </c>
      <c r="B21" s="40" t="s">
        <v>39</v>
      </c>
      <c r="C21" s="20" t="s">
        <v>40</v>
      </c>
      <c r="D21" s="41">
        <f t="shared" si="1"/>
        <v>12.5</v>
      </c>
      <c r="E21" s="42">
        <v>2015</v>
      </c>
      <c r="F21" s="42">
        <v>2019</v>
      </c>
      <c r="G21" s="36">
        <f t="shared" si="2"/>
        <v>11.67492</v>
      </c>
      <c r="H21" s="43">
        <f t="shared" si="3"/>
        <v>11.67492</v>
      </c>
      <c r="I21" s="44">
        <v>4.2</v>
      </c>
      <c r="J21" s="36">
        <v>3.7</v>
      </c>
      <c r="K21" s="36">
        <v>2.9</v>
      </c>
      <c r="L21" s="36">
        <v>2.9</v>
      </c>
      <c r="M21" s="36">
        <v>3</v>
      </c>
      <c r="N21" s="43">
        <f>SUM(J21:M21)</f>
        <v>12.5</v>
      </c>
      <c r="O21" s="45">
        <v>2.7949999999999999</v>
      </c>
      <c r="P21" s="36">
        <v>2.7040000000000002</v>
      </c>
      <c r="Q21" s="36">
        <v>2.39</v>
      </c>
      <c r="R21" s="36">
        <v>2.4</v>
      </c>
      <c r="S21" s="36">
        <v>2.4</v>
      </c>
      <c r="T21" s="43">
        <f>SUM(P21:S21)</f>
        <v>9.8940000000000001</v>
      </c>
    </row>
    <row r="22" spans="1:21" x14ac:dyDescent="0.25">
      <c r="A22" s="39" t="s">
        <v>41</v>
      </c>
      <c r="B22" s="40" t="s">
        <v>42</v>
      </c>
      <c r="C22" s="20" t="s">
        <v>40</v>
      </c>
      <c r="D22" s="41">
        <f t="shared" si="1"/>
        <v>3.5999999999999996</v>
      </c>
      <c r="E22" s="42">
        <v>2017</v>
      </c>
      <c r="F22" s="42">
        <v>2019</v>
      </c>
      <c r="G22" s="36">
        <f t="shared" si="2"/>
        <v>4.4249999999999998</v>
      </c>
      <c r="H22" s="43">
        <f t="shared" si="3"/>
        <v>4.4249999999999998</v>
      </c>
      <c r="I22" s="44">
        <v>0</v>
      </c>
      <c r="J22" s="36">
        <v>0</v>
      </c>
      <c r="K22" s="36">
        <v>1.2</v>
      </c>
      <c r="L22" s="36">
        <v>1.2</v>
      </c>
      <c r="M22" s="36">
        <v>1.2</v>
      </c>
      <c r="N22" s="43">
        <f>SUM(J22:M22)</f>
        <v>3.5999999999999996</v>
      </c>
      <c r="O22" s="45">
        <v>0</v>
      </c>
      <c r="P22" s="36">
        <v>0</v>
      </c>
      <c r="Q22" s="36">
        <v>1.25</v>
      </c>
      <c r="R22" s="36">
        <v>1.25</v>
      </c>
      <c r="S22" s="36">
        <v>1.25</v>
      </c>
      <c r="T22" s="43">
        <f>SUM(P22:S22)</f>
        <v>3.75</v>
      </c>
    </row>
    <row r="23" spans="1:21" x14ac:dyDescent="0.25">
      <c r="A23" s="39" t="s">
        <v>43</v>
      </c>
      <c r="B23" s="40" t="s">
        <v>44</v>
      </c>
      <c r="C23" s="20" t="s">
        <v>40</v>
      </c>
      <c r="D23" s="41">
        <f t="shared" si="1"/>
        <v>0</v>
      </c>
      <c r="E23" s="42">
        <v>2015</v>
      </c>
      <c r="F23" s="42">
        <v>2015</v>
      </c>
      <c r="G23" s="36">
        <f t="shared" si="2"/>
        <v>0</v>
      </c>
      <c r="H23" s="43">
        <f t="shared" si="3"/>
        <v>0</v>
      </c>
      <c r="I23" s="44">
        <v>0.32</v>
      </c>
      <c r="J23" s="36">
        <v>0</v>
      </c>
      <c r="K23" s="36">
        <v>0</v>
      </c>
      <c r="L23" s="36">
        <v>0</v>
      </c>
      <c r="M23" s="36">
        <v>0</v>
      </c>
      <c r="N23" s="43">
        <f>SUM(J23:M23)</f>
        <v>0</v>
      </c>
      <c r="O23" s="45">
        <v>0.75</v>
      </c>
      <c r="P23" s="36">
        <v>0</v>
      </c>
      <c r="Q23" s="36">
        <v>0</v>
      </c>
      <c r="R23" s="36">
        <v>0</v>
      </c>
      <c r="S23" s="36">
        <v>0</v>
      </c>
      <c r="T23" s="43">
        <f>SUM(P23:S23)</f>
        <v>0</v>
      </c>
    </row>
    <row r="24" spans="1:21" x14ac:dyDescent="0.25">
      <c r="A24" s="39" t="s">
        <v>45</v>
      </c>
      <c r="B24" s="40" t="s">
        <v>46</v>
      </c>
      <c r="C24" s="46"/>
      <c r="D24" s="41">
        <f t="shared" si="1"/>
        <v>0.25</v>
      </c>
      <c r="E24" s="42"/>
      <c r="F24" s="42"/>
      <c r="G24" s="36">
        <f t="shared" si="2"/>
        <v>0.22419999999999998</v>
      </c>
      <c r="H24" s="43">
        <f t="shared" si="3"/>
        <v>0.22419999999999998</v>
      </c>
      <c r="I24" s="35">
        <f>I25</f>
        <v>0</v>
      </c>
      <c r="J24" s="36">
        <f>J25</f>
        <v>0.25</v>
      </c>
      <c r="K24" s="36">
        <f>K25</f>
        <v>0</v>
      </c>
      <c r="L24" s="36">
        <f>L25</f>
        <v>0</v>
      </c>
      <c r="M24" s="36">
        <f>M25</f>
        <v>0</v>
      </c>
      <c r="N24" s="43">
        <f>SUM(J24:M24)</f>
        <v>0.25</v>
      </c>
      <c r="O24" s="35">
        <f>O25</f>
        <v>0</v>
      </c>
      <c r="P24" s="36">
        <f>P25</f>
        <v>0.19</v>
      </c>
      <c r="Q24" s="36">
        <f>Q25</f>
        <v>0</v>
      </c>
      <c r="R24" s="36">
        <f>R25</f>
        <v>0</v>
      </c>
      <c r="S24" s="36">
        <f>S25</f>
        <v>0</v>
      </c>
      <c r="T24" s="43">
        <f>SUM(P24:S24)</f>
        <v>0.19</v>
      </c>
      <c r="U24" s="17"/>
    </row>
    <row r="25" spans="1:21" ht="16.5" thickBot="1" x14ac:dyDescent="0.3">
      <c r="A25" s="47" t="s">
        <v>47</v>
      </c>
      <c r="B25" s="48" t="s">
        <v>48</v>
      </c>
      <c r="C25" s="49"/>
      <c r="D25" s="50">
        <f t="shared" si="1"/>
        <v>0.25</v>
      </c>
      <c r="E25" s="51">
        <v>2016</v>
      </c>
      <c r="F25" s="51">
        <v>2016</v>
      </c>
      <c r="G25" s="52">
        <f t="shared" si="2"/>
        <v>0.22419999999999998</v>
      </c>
      <c r="H25" s="53">
        <f t="shared" si="3"/>
        <v>0.22419999999999998</v>
      </c>
      <c r="I25" s="54">
        <v>0</v>
      </c>
      <c r="J25" s="52">
        <v>0.25</v>
      </c>
      <c r="K25" s="55">
        <v>0</v>
      </c>
      <c r="L25" s="55">
        <v>0</v>
      </c>
      <c r="M25" s="55">
        <v>0</v>
      </c>
      <c r="N25" s="53">
        <f>SUM(J25:M25)</f>
        <v>0.25</v>
      </c>
      <c r="O25" s="54">
        <v>0</v>
      </c>
      <c r="P25" s="52">
        <v>0.19</v>
      </c>
      <c r="Q25" s="52">
        <v>0</v>
      </c>
      <c r="R25" s="52">
        <v>0</v>
      </c>
      <c r="S25" s="52">
        <v>0</v>
      </c>
      <c r="T25" s="53">
        <f>SUM(P25:S25)</f>
        <v>0.19</v>
      </c>
    </row>
    <row r="26" spans="1:21" s="58" customFormat="1" hidden="1" outlineLevel="1" x14ac:dyDescent="0.25">
      <c r="A26" s="56"/>
      <c r="B26" s="7" t="s">
        <v>49</v>
      </c>
      <c r="C26" s="57"/>
      <c r="E26" s="59"/>
      <c r="F26" s="59"/>
      <c r="Q26" s="58" t="e">
        <f>#REF!/181.666</f>
        <v>#REF!</v>
      </c>
      <c r="R26" s="58">
        <f>R19/Q19</f>
        <v>1.0027472527472527</v>
      </c>
      <c r="S26" s="58">
        <f>S19/R19</f>
        <v>1</v>
      </c>
    </row>
    <row r="27" spans="1:21" hidden="1" outlineLevel="1" x14ac:dyDescent="0.25">
      <c r="A27" s="60"/>
      <c r="B27" s="7" t="s">
        <v>50</v>
      </c>
    </row>
    <row r="28" spans="1:21" hidden="1" outlineLevel="1" x14ac:dyDescent="0.25">
      <c r="A28" s="60"/>
      <c r="B28" s="61" t="s">
        <v>51</v>
      </c>
    </row>
    <row r="29" spans="1:21" hidden="1" outlineLevel="1" x14ac:dyDescent="0.25">
      <c r="B29" s="175" t="s">
        <v>52</v>
      </c>
      <c r="C29" s="175"/>
      <c r="D29" s="175"/>
      <c r="E29" s="175"/>
      <c r="F29" s="175"/>
      <c r="G29" s="175"/>
      <c r="H29" s="175"/>
      <c r="R29" s="62"/>
      <c r="T29" s="63"/>
    </row>
    <row r="30" spans="1:21" collapsed="1" x14ac:dyDescent="0.25">
      <c r="A30" s="60"/>
      <c r="S30" s="61"/>
      <c r="T30" s="61"/>
    </row>
    <row r="31" spans="1:21" x14ac:dyDescent="0.25">
      <c r="A31" s="60"/>
      <c r="I31" s="64"/>
      <c r="J31" s="64"/>
      <c r="L31" s="64"/>
      <c r="N31" s="64"/>
      <c r="R31" s="64"/>
      <c r="S31" s="61"/>
      <c r="T31" s="61"/>
    </row>
    <row r="32" spans="1:21" ht="98.25" customHeight="1" x14ac:dyDescent="0.3">
      <c r="A32" s="60"/>
      <c r="B32" s="65" t="s">
        <v>53</v>
      </c>
      <c r="C32" s="16"/>
      <c r="D32" s="16"/>
      <c r="E32" s="66"/>
      <c r="F32" s="66"/>
      <c r="H32" s="64"/>
      <c r="I32" s="64"/>
      <c r="J32" s="64"/>
      <c r="L32" s="64"/>
      <c r="N32" s="64"/>
      <c r="O32" s="64"/>
      <c r="P32" s="64"/>
      <c r="Q32" s="64"/>
      <c r="R32" s="64"/>
      <c r="S32" s="67" t="s">
        <v>54</v>
      </c>
      <c r="T32" s="68"/>
    </row>
    <row r="33" spans="1:20" x14ac:dyDescent="0.25">
      <c r="A33" s="7"/>
      <c r="C33" s="7"/>
      <c r="E33" s="7"/>
      <c r="F33" s="7"/>
      <c r="M33" s="61"/>
      <c r="N33" s="61"/>
      <c r="O33" s="61"/>
      <c r="P33" s="61"/>
      <c r="Q33" s="61"/>
      <c r="R33" s="61"/>
      <c r="S33" s="61"/>
      <c r="T33" s="61"/>
    </row>
    <row r="34" spans="1:20" x14ac:dyDescent="0.25">
      <c r="A34" s="7"/>
      <c r="C34" s="7"/>
      <c r="E34" s="7"/>
      <c r="F34" s="7"/>
      <c r="M34" s="61"/>
      <c r="N34" s="69"/>
      <c r="O34" s="70"/>
      <c r="P34" s="70"/>
      <c r="Q34" s="70"/>
      <c r="R34" s="70"/>
      <c r="S34" s="70"/>
      <c r="T34" s="70"/>
    </row>
    <row r="35" spans="1:20" x14ac:dyDescent="0.25">
      <c r="A35" s="7"/>
      <c r="C35" s="7"/>
      <c r="E35" s="7"/>
      <c r="F35" s="7"/>
      <c r="M35" s="61"/>
      <c r="N35" s="69"/>
      <c r="O35" s="70"/>
      <c r="P35" s="70"/>
      <c r="Q35" s="70"/>
      <c r="R35" s="70"/>
      <c r="S35" s="70"/>
      <c r="T35" s="70"/>
    </row>
    <row r="36" spans="1:20" x14ac:dyDescent="0.25">
      <c r="A36" s="7"/>
      <c r="C36" s="7"/>
      <c r="E36" s="7"/>
      <c r="F36" s="7"/>
      <c r="M36" s="61"/>
      <c r="N36" s="69"/>
      <c r="O36" s="71"/>
      <c r="P36" s="71"/>
      <c r="Q36" s="71"/>
      <c r="R36" s="71"/>
      <c r="S36" s="71"/>
      <c r="T36" s="70"/>
    </row>
    <row r="37" spans="1:20" x14ac:dyDescent="0.25">
      <c r="A37" s="7"/>
      <c r="C37" s="7"/>
      <c r="E37" s="7"/>
      <c r="F37" s="7"/>
      <c r="M37" s="61"/>
      <c r="N37" s="69"/>
      <c r="O37" s="70"/>
      <c r="P37" s="70"/>
      <c r="Q37" s="70"/>
      <c r="R37" s="70"/>
      <c r="S37" s="70"/>
      <c r="T37" s="70"/>
    </row>
    <row r="38" spans="1:20" x14ac:dyDescent="0.25">
      <c r="A38" s="7"/>
      <c r="C38" s="7"/>
      <c r="E38" s="7"/>
      <c r="F38" s="7"/>
      <c r="M38" s="61"/>
      <c r="N38" s="69"/>
      <c r="O38" s="70"/>
      <c r="P38" s="70"/>
      <c r="Q38" s="70"/>
      <c r="R38" s="70"/>
      <c r="S38" s="70"/>
      <c r="T38" s="70"/>
    </row>
    <row r="39" spans="1:20" x14ac:dyDescent="0.25">
      <c r="A39" s="7"/>
      <c r="C39" s="7"/>
      <c r="E39" s="7"/>
      <c r="F39" s="7"/>
      <c r="M39" s="61"/>
      <c r="N39" s="72"/>
      <c r="O39" s="71"/>
      <c r="P39" s="70"/>
      <c r="Q39" s="70"/>
      <c r="R39" s="70"/>
      <c r="S39" s="70"/>
      <c r="T39" s="70"/>
    </row>
    <row r="40" spans="1:20" x14ac:dyDescent="0.25">
      <c r="A40" s="7"/>
      <c r="C40" s="7"/>
      <c r="E40" s="7"/>
      <c r="F40" s="7"/>
      <c r="M40" s="61"/>
      <c r="N40" s="72"/>
      <c r="O40" s="71"/>
      <c r="P40" s="73"/>
      <c r="Q40" s="73"/>
      <c r="R40" s="74"/>
      <c r="S40" s="74"/>
      <c r="T40" s="75"/>
    </row>
    <row r="41" spans="1:20" x14ac:dyDescent="0.25">
      <c r="M41" s="61"/>
      <c r="N41" s="61"/>
      <c r="O41" s="76"/>
      <c r="P41" s="71"/>
      <c r="Q41" s="71"/>
      <c r="R41" s="71"/>
      <c r="S41" s="71"/>
      <c r="T41" s="77"/>
    </row>
    <row r="42" spans="1:20" x14ac:dyDescent="0.25">
      <c r="M42" s="61"/>
      <c r="N42" s="61"/>
      <c r="O42" s="61"/>
      <c r="P42" s="61"/>
      <c r="Q42" s="61"/>
      <c r="R42" s="61"/>
      <c r="S42" s="61"/>
      <c r="T42" s="61"/>
    </row>
    <row r="43" spans="1:20" x14ac:dyDescent="0.25">
      <c r="L43" s="176"/>
      <c r="O43" s="78"/>
      <c r="S43" s="61"/>
      <c r="T43" s="61"/>
    </row>
    <row r="44" spans="1:20" x14ac:dyDescent="0.25">
      <c r="L44" s="176"/>
      <c r="O44" s="78"/>
      <c r="S44" s="61"/>
      <c r="T44" s="61"/>
    </row>
    <row r="45" spans="1:20" x14ac:dyDescent="0.25">
      <c r="L45" s="176"/>
      <c r="O45" s="78"/>
      <c r="S45" s="61"/>
      <c r="T45" s="61"/>
    </row>
    <row r="46" spans="1:20" x14ac:dyDescent="0.25">
      <c r="S46" s="61"/>
      <c r="T46" s="61"/>
    </row>
    <row r="47" spans="1:20" x14ac:dyDescent="0.25">
      <c r="S47" s="61"/>
      <c r="T47" s="61"/>
    </row>
    <row r="48" spans="1:20" x14ac:dyDescent="0.25">
      <c r="A48" s="7"/>
      <c r="C48" s="7"/>
      <c r="E48" s="7"/>
      <c r="F48" s="7"/>
      <c r="S48" s="61"/>
      <c r="T48" s="61"/>
    </row>
    <row r="49" spans="1:20" x14ac:dyDescent="0.25">
      <c r="A49" s="7"/>
      <c r="C49" s="7"/>
      <c r="E49" s="7"/>
      <c r="F49" s="7"/>
      <c r="S49" s="61"/>
      <c r="T49" s="61"/>
    </row>
    <row r="50" spans="1:20" x14ac:dyDescent="0.25">
      <c r="S50" s="61"/>
      <c r="T50" s="61"/>
    </row>
    <row r="51" spans="1:20" x14ac:dyDescent="0.25">
      <c r="S51" s="61"/>
      <c r="T51" s="61"/>
    </row>
    <row r="52" spans="1:20" x14ac:dyDescent="0.25">
      <c r="S52" s="61"/>
      <c r="T52" s="61"/>
    </row>
    <row r="53" spans="1:20" x14ac:dyDescent="0.25">
      <c r="S53" s="61"/>
      <c r="T53" s="61"/>
    </row>
    <row r="54" spans="1:20" x14ac:dyDescent="0.25">
      <c r="S54" s="61"/>
      <c r="T54" s="61"/>
    </row>
    <row r="55" spans="1:20" x14ac:dyDescent="0.25">
      <c r="S55" s="61"/>
      <c r="T55" s="61"/>
    </row>
    <row r="56" spans="1:20" x14ac:dyDescent="0.25">
      <c r="S56" s="61"/>
      <c r="T56" s="61"/>
    </row>
    <row r="57" spans="1:20" x14ac:dyDescent="0.25">
      <c r="S57" s="61"/>
      <c r="T57" s="61"/>
    </row>
    <row r="58" spans="1:20" x14ac:dyDescent="0.25">
      <c r="S58" s="61"/>
      <c r="T58" s="61"/>
    </row>
    <row r="59" spans="1:20" x14ac:dyDescent="0.25">
      <c r="S59" s="61"/>
      <c r="T59" s="61"/>
    </row>
    <row r="60" spans="1:20" x14ac:dyDescent="0.25">
      <c r="S60" s="61"/>
      <c r="T60" s="61"/>
    </row>
    <row r="61" spans="1:20" x14ac:dyDescent="0.25">
      <c r="S61" s="61"/>
      <c r="T61" s="61"/>
    </row>
    <row r="62" spans="1:20" x14ac:dyDescent="0.25">
      <c r="S62" s="61"/>
      <c r="T62" s="61"/>
    </row>
    <row r="63" spans="1:20" x14ac:dyDescent="0.25">
      <c r="S63" s="61"/>
      <c r="T63" s="61"/>
    </row>
    <row r="64" spans="1:20" x14ac:dyDescent="0.25">
      <c r="S64" s="61"/>
      <c r="T64" s="61"/>
    </row>
    <row r="65" spans="19:20" x14ac:dyDescent="0.25">
      <c r="S65" s="61"/>
      <c r="T65" s="61"/>
    </row>
    <row r="66" spans="19:20" x14ac:dyDescent="0.25">
      <c r="S66" s="61"/>
      <c r="T66" s="61"/>
    </row>
    <row r="67" spans="19:20" x14ac:dyDescent="0.25">
      <c r="S67" s="61"/>
      <c r="T67" s="61"/>
    </row>
    <row r="68" spans="19:20" x14ac:dyDescent="0.25">
      <c r="S68" s="61"/>
      <c r="T68" s="61"/>
    </row>
    <row r="69" spans="19:20" x14ac:dyDescent="0.25">
      <c r="S69" s="61"/>
      <c r="T69" s="61"/>
    </row>
    <row r="70" spans="19:20" x14ac:dyDescent="0.25">
      <c r="S70" s="61"/>
      <c r="T70" s="61"/>
    </row>
    <row r="71" spans="19:20" x14ac:dyDescent="0.25">
      <c r="S71" s="61"/>
      <c r="T71" s="61"/>
    </row>
    <row r="72" spans="19:20" x14ac:dyDescent="0.25">
      <c r="S72" s="61"/>
      <c r="T72" s="61"/>
    </row>
  </sheetData>
  <mergeCells count="21">
    <mergeCell ref="A15:A18"/>
    <mergeCell ref="B15:B18"/>
    <mergeCell ref="C15:C17"/>
    <mergeCell ref="D15:D17"/>
    <mergeCell ref="E15:E18"/>
    <mergeCell ref="S1:T1"/>
    <mergeCell ref="R2:T2"/>
    <mergeCell ref="S3:T3"/>
    <mergeCell ref="B13:S13"/>
    <mergeCell ref="O14:T14"/>
    <mergeCell ref="O15:T15"/>
    <mergeCell ref="I16:I17"/>
    <mergeCell ref="J16:N16"/>
    <mergeCell ref="O16:O17"/>
    <mergeCell ref="P16:T16"/>
    <mergeCell ref="B29:H29"/>
    <mergeCell ref="L43:L45"/>
    <mergeCell ref="F15:F18"/>
    <mergeCell ref="G15:G17"/>
    <mergeCell ref="H15:H17"/>
    <mergeCell ref="I15:N15"/>
  </mergeCells>
  <printOptions horizontalCentered="1"/>
  <pageMargins left="0.59055118110236227" right="0.59055118110236227" top="0.78740157480314965" bottom="0.39370078740157483" header="0.19685039370078741" footer="0.19685039370078741"/>
  <pageSetup paperSize="8" scale="70" orientation="landscape" r:id="rId1"/>
  <headerFooter alignWithMargins="0"/>
  <rowBreaks count="2" manualBreakCount="2">
    <brk id="32" max="19" man="1"/>
    <brk id="36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2"/>
  <sheetViews>
    <sheetView zoomScale="75" zoomScaleNormal="75" zoomScaleSheetLayoutView="85" workbookViewId="0">
      <selection activeCell="F29" sqref="F29"/>
    </sheetView>
  </sheetViews>
  <sheetFormatPr defaultRowHeight="12.75" x14ac:dyDescent="0.2"/>
  <cols>
    <col min="1" max="1" width="4.75" style="96" customWidth="1"/>
    <col min="2" max="2" width="29.25" style="96" customWidth="1"/>
    <col min="3" max="9" width="7.875" style="96" customWidth="1"/>
    <col min="10" max="10" width="8.375" style="96" customWidth="1"/>
    <col min="11" max="18" width="7.875" style="96" customWidth="1"/>
    <col min="19" max="19" width="8.75" style="96" customWidth="1"/>
    <col min="20" max="27" width="7.875" style="96" customWidth="1"/>
    <col min="28" max="28" width="8.125" style="96" customWidth="1"/>
    <col min="29" max="29" width="4.875" style="96" customWidth="1"/>
    <col min="30" max="30" width="8" style="96" customWidth="1"/>
    <col min="31" max="16384" width="9" style="96"/>
  </cols>
  <sheetData>
    <row r="1" spans="1:46" s="80" customFormat="1" ht="15.75" x14ac:dyDescent="0.25">
      <c r="A1" s="79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2"/>
      <c r="Z1" s="231" t="s">
        <v>55</v>
      </c>
      <c r="AA1" s="231"/>
      <c r="AB1" s="231"/>
      <c r="AC1" s="83"/>
      <c r="AD1" s="83"/>
    </row>
    <row r="2" spans="1:46" s="80" customFormat="1" ht="15.75" x14ac:dyDescent="0.25">
      <c r="A2" s="79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5"/>
      <c r="S2" s="85"/>
      <c r="T2" s="85"/>
      <c r="U2" s="85"/>
      <c r="V2" s="85"/>
      <c r="W2" s="85"/>
      <c r="X2" s="86"/>
      <c r="Y2" s="231"/>
      <c r="Z2" s="231"/>
      <c r="AA2" s="231"/>
      <c r="AB2" s="231"/>
      <c r="AC2" s="86"/>
      <c r="AD2" s="86"/>
    </row>
    <row r="3" spans="1:46" s="80" customFormat="1" ht="15.75" x14ac:dyDescent="0.25">
      <c r="A3" s="79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5"/>
      <c r="S3" s="85"/>
      <c r="T3" s="85"/>
      <c r="U3" s="85"/>
      <c r="V3" s="85"/>
      <c r="W3" s="85"/>
      <c r="X3" s="84"/>
      <c r="Y3" s="231" t="s">
        <v>2</v>
      </c>
      <c r="Z3" s="231"/>
      <c r="AA3" s="231"/>
      <c r="AB3" s="231"/>
      <c r="AC3" s="84"/>
      <c r="AD3" s="84"/>
    </row>
    <row r="4" spans="1:46" s="80" customFormat="1" ht="15.75" x14ac:dyDescent="0.25">
      <c r="A4" s="79"/>
      <c r="D4" s="81"/>
      <c r="E4" s="81"/>
      <c r="F4" s="81"/>
      <c r="G4" s="81"/>
      <c r="H4" s="81"/>
      <c r="I4" s="81"/>
      <c r="J4" s="81"/>
      <c r="K4" s="86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2"/>
      <c r="Z4" s="82"/>
      <c r="AA4" s="82"/>
      <c r="AB4" s="82"/>
      <c r="AC4" s="87"/>
      <c r="AD4" s="87"/>
    </row>
    <row r="5" spans="1:46" s="80" customFormat="1" ht="15.75" x14ac:dyDescent="0.25">
      <c r="A5" s="79"/>
      <c r="D5" s="88"/>
      <c r="E5" s="88"/>
      <c r="F5" s="88"/>
      <c r="G5" s="88"/>
      <c r="H5" s="88"/>
      <c r="I5" s="88"/>
      <c r="J5" s="88"/>
      <c r="K5" s="89"/>
      <c r="L5" s="89"/>
      <c r="M5" s="89"/>
      <c r="N5" s="89"/>
      <c r="O5" s="90"/>
      <c r="P5" s="83"/>
      <c r="Q5" s="90"/>
      <c r="R5" s="90"/>
      <c r="S5" s="90"/>
      <c r="T5" s="90"/>
      <c r="U5" s="90"/>
      <c r="V5" s="90"/>
      <c r="W5" s="90"/>
      <c r="X5" s="90"/>
      <c r="Y5" s="91"/>
      <c r="Z5" s="91"/>
      <c r="AA5" s="91"/>
      <c r="AB5" s="82" t="s">
        <v>56</v>
      </c>
      <c r="AC5" s="84"/>
      <c r="AD5" s="84"/>
    </row>
    <row r="6" spans="1:46" s="80" customFormat="1" ht="15.75" x14ac:dyDescent="0.25">
      <c r="A6" s="79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91"/>
      <c r="Z6" s="91"/>
      <c r="AA6" s="91"/>
      <c r="AB6" s="82" t="s">
        <v>57</v>
      </c>
      <c r="AC6" s="92"/>
      <c r="AD6" s="92"/>
      <c r="AE6" s="93"/>
      <c r="AF6" s="93"/>
      <c r="AG6" s="93"/>
      <c r="AH6" s="93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/>
    </row>
    <row r="7" spans="1:46" s="80" customFormat="1" ht="15.75" x14ac:dyDescent="0.25">
      <c r="A7" s="79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91"/>
      <c r="Z7" s="91"/>
      <c r="AA7" s="91"/>
      <c r="AB7" s="82" t="s">
        <v>58</v>
      </c>
      <c r="AC7" s="92"/>
      <c r="AD7" s="92"/>
      <c r="AE7" s="93"/>
      <c r="AF7" s="93"/>
      <c r="AG7" s="93"/>
      <c r="AH7" s="93"/>
      <c r="AI7" s="93"/>
      <c r="AJ7" s="93"/>
      <c r="AK7" s="93"/>
      <c r="AL7" s="93"/>
      <c r="AM7" s="93"/>
      <c r="AN7" s="93"/>
      <c r="AO7" s="93"/>
      <c r="AP7" s="93"/>
      <c r="AQ7" s="93"/>
      <c r="AR7" s="93"/>
      <c r="AS7" s="93"/>
      <c r="AT7" s="93"/>
    </row>
    <row r="8" spans="1:46" s="80" customFormat="1" ht="15.75" x14ac:dyDescent="0.25">
      <c r="A8" s="79"/>
      <c r="D8" s="81"/>
      <c r="E8" s="81"/>
      <c r="F8" s="81"/>
      <c r="G8" s="81"/>
      <c r="H8" s="81"/>
      <c r="I8" s="81"/>
      <c r="J8" s="81"/>
      <c r="K8" s="81"/>
      <c r="L8" s="81"/>
      <c r="M8" s="81"/>
      <c r="N8" s="83"/>
      <c r="O8" s="81"/>
      <c r="P8" s="83"/>
      <c r="Q8" s="81"/>
      <c r="R8" s="81"/>
      <c r="S8" s="81"/>
      <c r="T8" s="81"/>
      <c r="U8" s="81"/>
      <c r="V8" s="81"/>
      <c r="W8" s="81"/>
      <c r="X8" s="81"/>
      <c r="Y8" s="94"/>
      <c r="Z8" s="94"/>
      <c r="AA8" s="94"/>
      <c r="AB8" s="82" t="s">
        <v>59</v>
      </c>
      <c r="AC8" s="83"/>
      <c r="AD8" s="83"/>
    </row>
    <row r="9" spans="1:46" s="80" customFormat="1" ht="15.75" customHeight="1" x14ac:dyDescent="0.25">
      <c r="A9" s="79"/>
      <c r="D9" s="81"/>
      <c r="E9" s="81"/>
      <c r="F9" s="81"/>
      <c r="G9" s="81"/>
      <c r="H9" s="81"/>
      <c r="I9" s="81"/>
      <c r="J9" s="81"/>
      <c r="K9" s="81"/>
      <c r="L9" s="81"/>
      <c r="M9" s="81"/>
      <c r="N9" s="83"/>
      <c r="O9" s="81"/>
      <c r="P9" s="83"/>
      <c r="Q9" s="81"/>
      <c r="R9" s="81"/>
      <c r="S9" s="81"/>
      <c r="T9" s="81"/>
      <c r="U9" s="81"/>
      <c r="V9" s="81"/>
      <c r="W9" s="81"/>
      <c r="X9" s="232" t="s">
        <v>60</v>
      </c>
      <c r="Y9" s="232"/>
      <c r="Z9" s="232"/>
      <c r="AA9" s="232"/>
      <c r="AB9" s="232"/>
      <c r="AC9" s="83"/>
      <c r="AD9" s="83"/>
    </row>
    <row r="10" spans="1:46" s="80" customFormat="1" ht="18.75" x14ac:dyDescent="0.3">
      <c r="A10" s="79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3"/>
      <c r="O10" s="81"/>
      <c r="P10" s="83"/>
      <c r="Q10" s="81"/>
      <c r="R10" s="81"/>
      <c r="S10" s="81"/>
      <c r="T10" s="81"/>
      <c r="U10" s="81"/>
      <c r="V10" s="81"/>
      <c r="W10" s="81"/>
      <c r="X10" s="81"/>
      <c r="Z10" s="91"/>
      <c r="AA10" s="91"/>
      <c r="AB10" s="95" t="s">
        <v>61</v>
      </c>
      <c r="AC10" s="83"/>
      <c r="AD10" s="83"/>
    </row>
    <row r="11" spans="1:46" s="80" customFormat="1" ht="15.75" x14ac:dyDescent="0.25">
      <c r="A11" s="79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3"/>
      <c r="O11" s="81"/>
      <c r="P11" s="83"/>
      <c r="Q11" s="81"/>
      <c r="R11" s="81"/>
      <c r="S11" s="81"/>
      <c r="T11" s="81"/>
      <c r="U11" s="81"/>
      <c r="V11" s="81"/>
      <c r="W11" s="81"/>
      <c r="X11" s="81"/>
      <c r="Z11" s="82"/>
      <c r="AA11" s="82"/>
      <c r="AB11" s="82" t="s">
        <v>13</v>
      </c>
      <c r="AC11" s="83"/>
      <c r="AD11" s="83"/>
    </row>
    <row r="12" spans="1:46" ht="22.5" customHeight="1" x14ac:dyDescent="0.25">
      <c r="A12" s="233" t="s">
        <v>62</v>
      </c>
      <c r="B12" s="233"/>
      <c r="C12" s="233"/>
      <c r="D12" s="233"/>
      <c r="E12" s="233"/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  <c r="W12" s="233"/>
      <c r="X12" s="233"/>
      <c r="Y12" s="233"/>
      <c r="Z12" s="233"/>
      <c r="AA12" s="233"/>
      <c r="AB12" s="233"/>
      <c r="AC12" s="91"/>
    </row>
    <row r="13" spans="1:46" ht="15.75" x14ac:dyDescent="0.25">
      <c r="A13" s="234" t="s">
        <v>63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234"/>
      <c r="W13" s="234"/>
      <c r="X13" s="234"/>
      <c r="Y13" s="234"/>
      <c r="Z13" s="234"/>
      <c r="AA13" s="234"/>
      <c r="AB13" s="234"/>
      <c r="AC13" s="80"/>
    </row>
    <row r="14" spans="1:46" ht="13.5" customHeight="1" thickBot="1" x14ac:dyDescent="0.3">
      <c r="A14" s="80"/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</row>
    <row r="15" spans="1:46" s="97" customFormat="1" ht="15.75" customHeight="1" thickBot="1" x14ac:dyDescent="0.3">
      <c r="A15" s="220" t="s">
        <v>64</v>
      </c>
      <c r="B15" s="222" t="s">
        <v>65</v>
      </c>
      <c r="C15" s="224" t="s">
        <v>66</v>
      </c>
      <c r="D15" s="225"/>
      <c r="E15" s="225"/>
      <c r="F15" s="225"/>
      <c r="G15" s="225"/>
      <c r="H15" s="226"/>
      <c r="I15" s="227" t="s">
        <v>67</v>
      </c>
      <c r="J15" s="228"/>
      <c r="K15" s="228"/>
      <c r="L15" s="228"/>
      <c r="M15" s="228"/>
      <c r="N15" s="228"/>
      <c r="O15" s="228"/>
      <c r="P15" s="228"/>
      <c r="Q15" s="228"/>
      <c r="R15" s="228"/>
      <c r="S15" s="228"/>
      <c r="T15" s="228"/>
      <c r="U15" s="228"/>
      <c r="V15" s="228"/>
      <c r="W15" s="228"/>
      <c r="X15" s="228"/>
      <c r="Y15" s="228"/>
      <c r="Z15" s="228"/>
      <c r="AA15" s="228"/>
      <c r="AB15" s="229"/>
      <c r="AC15" s="80"/>
    </row>
    <row r="16" spans="1:46" s="97" customFormat="1" ht="15.75" customHeight="1" x14ac:dyDescent="0.25">
      <c r="A16" s="221"/>
      <c r="B16" s="223"/>
      <c r="C16" s="207" t="s">
        <v>68</v>
      </c>
      <c r="D16" s="208"/>
      <c r="E16" s="208"/>
      <c r="F16" s="208"/>
      <c r="G16" s="208"/>
      <c r="H16" s="209"/>
      <c r="I16" s="215" t="s">
        <v>69</v>
      </c>
      <c r="J16" s="230" t="s">
        <v>70</v>
      </c>
      <c r="K16" s="230"/>
      <c r="L16" s="230"/>
      <c r="M16" s="230"/>
      <c r="N16" s="230"/>
      <c r="O16" s="230" t="s">
        <v>71</v>
      </c>
      <c r="P16" s="230" t="s">
        <v>72</v>
      </c>
      <c r="Q16" s="230" t="s">
        <v>73</v>
      </c>
      <c r="R16" s="213" t="s">
        <v>74</v>
      </c>
      <c r="S16" s="215" t="s">
        <v>69</v>
      </c>
      <c r="T16" s="216" t="s">
        <v>70</v>
      </c>
      <c r="U16" s="216"/>
      <c r="V16" s="216"/>
      <c r="W16" s="216"/>
      <c r="X16" s="217"/>
      <c r="Y16" s="218" t="s">
        <v>71</v>
      </c>
      <c r="Z16" s="218" t="s">
        <v>72</v>
      </c>
      <c r="AA16" s="218" t="s">
        <v>73</v>
      </c>
      <c r="AB16" s="198" t="s">
        <v>74</v>
      </c>
      <c r="AC16" s="80"/>
    </row>
    <row r="17" spans="1:29" s="97" customFormat="1" ht="15.75" customHeight="1" x14ac:dyDescent="0.25">
      <c r="A17" s="221"/>
      <c r="B17" s="223"/>
      <c r="C17" s="200" t="s">
        <v>69</v>
      </c>
      <c r="D17" s="202" t="s">
        <v>75</v>
      </c>
      <c r="E17" s="202" t="s">
        <v>76</v>
      </c>
      <c r="F17" s="202" t="s">
        <v>77</v>
      </c>
      <c r="G17" s="202" t="s">
        <v>78</v>
      </c>
      <c r="H17" s="205" t="s">
        <v>74</v>
      </c>
      <c r="I17" s="207"/>
      <c r="J17" s="98" t="s">
        <v>79</v>
      </c>
      <c r="K17" s="98" t="s">
        <v>80</v>
      </c>
      <c r="L17" s="98" t="s">
        <v>81</v>
      </c>
      <c r="M17" s="98" t="s">
        <v>82</v>
      </c>
      <c r="N17" s="98" t="s">
        <v>74</v>
      </c>
      <c r="O17" s="208"/>
      <c r="P17" s="208"/>
      <c r="Q17" s="208"/>
      <c r="R17" s="214"/>
      <c r="S17" s="207"/>
      <c r="T17" s="99" t="s">
        <v>79</v>
      </c>
      <c r="U17" s="98" t="s">
        <v>80</v>
      </c>
      <c r="V17" s="98" t="s">
        <v>81</v>
      </c>
      <c r="W17" s="98" t="s">
        <v>82</v>
      </c>
      <c r="X17" s="98" t="s">
        <v>74</v>
      </c>
      <c r="Y17" s="219"/>
      <c r="Z17" s="219"/>
      <c r="AA17" s="219"/>
      <c r="AB17" s="199"/>
      <c r="AC17" s="80"/>
    </row>
    <row r="18" spans="1:29" s="97" customFormat="1" ht="15.75" customHeight="1" x14ac:dyDescent="0.25">
      <c r="A18" s="201"/>
      <c r="B18" s="199"/>
      <c r="C18" s="201"/>
      <c r="D18" s="203"/>
      <c r="E18" s="204"/>
      <c r="F18" s="203"/>
      <c r="G18" s="203"/>
      <c r="H18" s="206"/>
      <c r="I18" s="207" t="s">
        <v>68</v>
      </c>
      <c r="J18" s="208"/>
      <c r="K18" s="208"/>
      <c r="L18" s="208"/>
      <c r="M18" s="208"/>
      <c r="N18" s="208"/>
      <c r="O18" s="208"/>
      <c r="P18" s="208"/>
      <c r="Q18" s="208"/>
      <c r="R18" s="209"/>
      <c r="S18" s="210" t="s">
        <v>83</v>
      </c>
      <c r="T18" s="211"/>
      <c r="U18" s="211"/>
      <c r="V18" s="211"/>
      <c r="W18" s="211"/>
      <c r="X18" s="211"/>
      <c r="Y18" s="211"/>
      <c r="Z18" s="211"/>
      <c r="AA18" s="211"/>
      <c r="AB18" s="212"/>
      <c r="AC18" s="80"/>
    </row>
    <row r="19" spans="1:29" s="97" customFormat="1" ht="15.75" x14ac:dyDescent="0.25">
      <c r="A19" s="100">
        <v>1</v>
      </c>
      <c r="B19" s="101">
        <v>2</v>
      </c>
      <c r="C19" s="100">
        <v>3</v>
      </c>
      <c r="D19" s="102">
        <v>4</v>
      </c>
      <c r="E19" s="103">
        <v>5</v>
      </c>
      <c r="F19" s="103">
        <v>6</v>
      </c>
      <c r="G19" s="102">
        <v>7</v>
      </c>
      <c r="H19" s="101">
        <v>8</v>
      </c>
      <c r="I19" s="100">
        <v>9</v>
      </c>
      <c r="J19" s="102">
        <v>10</v>
      </c>
      <c r="K19" s="102">
        <v>11</v>
      </c>
      <c r="L19" s="102">
        <v>12</v>
      </c>
      <c r="M19" s="102">
        <v>13</v>
      </c>
      <c r="N19" s="102">
        <v>14</v>
      </c>
      <c r="O19" s="102">
        <v>15</v>
      </c>
      <c r="P19" s="102">
        <v>16</v>
      </c>
      <c r="Q19" s="102">
        <v>17</v>
      </c>
      <c r="R19" s="101">
        <v>18</v>
      </c>
      <c r="S19" s="100">
        <v>19</v>
      </c>
      <c r="T19" s="102">
        <v>20</v>
      </c>
      <c r="U19" s="102">
        <v>21</v>
      </c>
      <c r="V19" s="102">
        <v>22</v>
      </c>
      <c r="W19" s="102">
        <v>23</v>
      </c>
      <c r="X19" s="102">
        <v>24</v>
      </c>
      <c r="Y19" s="102">
        <v>25</v>
      </c>
      <c r="Z19" s="102">
        <v>26</v>
      </c>
      <c r="AA19" s="102">
        <v>27</v>
      </c>
      <c r="AB19" s="101">
        <v>28</v>
      </c>
      <c r="AC19" s="80"/>
    </row>
    <row r="20" spans="1:29" ht="21.75" customHeight="1" x14ac:dyDescent="0.25">
      <c r="A20" s="104" t="s">
        <v>38</v>
      </c>
      <c r="B20" s="105" t="s">
        <v>39</v>
      </c>
      <c r="C20" s="106">
        <f>I20</f>
        <v>4.2</v>
      </c>
      <c r="D20" s="107">
        <f>N20</f>
        <v>3.7</v>
      </c>
      <c r="E20" s="107">
        <f t="shared" ref="E20:G23" si="0">O20</f>
        <v>2.9</v>
      </c>
      <c r="F20" s="107">
        <f t="shared" si="0"/>
        <v>2.9</v>
      </c>
      <c r="G20" s="107">
        <f t="shared" si="0"/>
        <v>3</v>
      </c>
      <c r="H20" s="108">
        <f>SUM(D20:G20)</f>
        <v>12.5</v>
      </c>
      <c r="I20" s="106">
        <f>'1.1'!I21</f>
        <v>4.2</v>
      </c>
      <c r="J20" s="107">
        <f>IF($X$20&gt;0,$N$20*T20/$X$20,0)</f>
        <v>0</v>
      </c>
      <c r="K20" s="107">
        <f>IF($X$20&gt;0,$N$20*U20/$X$20,0)</f>
        <v>0.76627218934911256</v>
      </c>
      <c r="L20" s="107">
        <f>IF($X$20&gt;0,$N$20*V20/$X$20,0)</f>
        <v>0.7525887573964497</v>
      </c>
      <c r="M20" s="107">
        <f>IF($X$20&gt;0,$N$20*W20/$X$20,0)</f>
        <v>2.1811390532544377</v>
      </c>
      <c r="N20" s="107">
        <f>'1.1'!J21</f>
        <v>3.7</v>
      </c>
      <c r="O20" s="107">
        <f>'1.1'!K21</f>
        <v>2.9</v>
      </c>
      <c r="P20" s="107">
        <f>'1.1'!L21</f>
        <v>2.9</v>
      </c>
      <c r="Q20" s="107">
        <f>'1.1'!M21</f>
        <v>3</v>
      </c>
      <c r="R20" s="108">
        <f>N20+O20+P20+Q20</f>
        <v>12.5</v>
      </c>
      <c r="S20" s="106">
        <f>'1.1'!O21</f>
        <v>2.7949999999999999</v>
      </c>
      <c r="T20" s="109"/>
      <c r="U20" s="109">
        <v>0.56000000000000005</v>
      </c>
      <c r="V20" s="109">
        <v>0.55000000000000004</v>
      </c>
      <c r="W20" s="109">
        <v>1.5940000000000001</v>
      </c>
      <c r="X20" s="109">
        <f>'1.1'!P21</f>
        <v>2.7040000000000002</v>
      </c>
      <c r="Y20" s="109">
        <f>'1.1'!Q21</f>
        <v>2.39</v>
      </c>
      <c r="Z20" s="109">
        <f>'1.1'!R21</f>
        <v>2.4</v>
      </c>
      <c r="AA20" s="109">
        <f>'1.1'!S21</f>
        <v>2.4</v>
      </c>
      <c r="AB20" s="110">
        <f>X20+Y20+Z20+AA20</f>
        <v>9.8940000000000001</v>
      </c>
    </row>
    <row r="21" spans="1:29" ht="21.75" customHeight="1" x14ac:dyDescent="0.25">
      <c r="A21" s="104" t="s">
        <v>41</v>
      </c>
      <c r="B21" s="105" t="s">
        <v>42</v>
      </c>
      <c r="C21" s="106">
        <f>I21</f>
        <v>0</v>
      </c>
      <c r="D21" s="107">
        <f>N21</f>
        <v>0</v>
      </c>
      <c r="E21" s="107">
        <f t="shared" si="0"/>
        <v>1.2</v>
      </c>
      <c r="F21" s="107">
        <f t="shared" si="0"/>
        <v>1.2</v>
      </c>
      <c r="G21" s="107">
        <f t="shared" si="0"/>
        <v>1.2</v>
      </c>
      <c r="H21" s="108">
        <f>SUM(D21:G21)</f>
        <v>3.5999999999999996</v>
      </c>
      <c r="I21" s="106">
        <f>'1.1'!I22</f>
        <v>0</v>
      </c>
      <c r="J21" s="107">
        <f>IF($X$21&gt;0,$N$21*T21/$X$21,0)</f>
        <v>0</v>
      </c>
      <c r="K21" s="107">
        <f>IF($X$21&gt;0,$N$21*U21/$X$21,0)</f>
        <v>0</v>
      </c>
      <c r="L21" s="107">
        <f>IF($X$21&gt;0,$N$21*V21/$X$21,0)</f>
        <v>0</v>
      </c>
      <c r="M21" s="107">
        <f>IF($X$21&gt;0,$N$21*W21/$X$21,0)</f>
        <v>0</v>
      </c>
      <c r="N21" s="109">
        <f>'1.1'!J22</f>
        <v>0</v>
      </c>
      <c r="O21" s="109">
        <f>'1.1'!K22</f>
        <v>1.2</v>
      </c>
      <c r="P21" s="109">
        <f>'1.1'!L22</f>
        <v>1.2</v>
      </c>
      <c r="Q21" s="109">
        <f>'1.1'!M22</f>
        <v>1.2</v>
      </c>
      <c r="R21" s="108">
        <f>N21+O21+P21+Q21</f>
        <v>3.5999999999999996</v>
      </c>
      <c r="S21" s="106">
        <f>'1.1'!O22</f>
        <v>0</v>
      </c>
      <c r="T21" s="111"/>
      <c r="U21" s="111"/>
      <c r="V21" s="111"/>
      <c r="W21" s="111"/>
      <c r="X21" s="109">
        <f>'1.1'!P22</f>
        <v>0</v>
      </c>
      <c r="Y21" s="109">
        <f>'1.1'!Q22</f>
        <v>1.25</v>
      </c>
      <c r="Z21" s="109">
        <f>'1.1'!R22</f>
        <v>1.25</v>
      </c>
      <c r="AA21" s="109">
        <f>'1.1'!S22</f>
        <v>1.25</v>
      </c>
      <c r="AB21" s="110">
        <f>X21+Y21+Z21+AA21</f>
        <v>3.75</v>
      </c>
    </row>
    <row r="22" spans="1:29" ht="21.75" customHeight="1" x14ac:dyDescent="0.25">
      <c r="A22" s="104" t="s">
        <v>43</v>
      </c>
      <c r="B22" s="105" t="s">
        <v>84</v>
      </c>
      <c r="C22" s="106">
        <f>I22</f>
        <v>0.32</v>
      </c>
      <c r="D22" s="107">
        <f>N22</f>
        <v>0</v>
      </c>
      <c r="E22" s="111">
        <f t="shared" si="0"/>
        <v>0</v>
      </c>
      <c r="F22" s="111">
        <f t="shared" si="0"/>
        <v>0</v>
      </c>
      <c r="G22" s="111">
        <f t="shared" si="0"/>
        <v>0</v>
      </c>
      <c r="H22" s="110">
        <f>SUM(D22:G22)</f>
        <v>0</v>
      </c>
      <c r="I22" s="112">
        <f>'1.1'!I23</f>
        <v>0.32</v>
      </c>
      <c r="J22" s="107">
        <f>IF($X$22&gt;0,$N$22*T22/$X$22,0)</f>
        <v>0</v>
      </c>
      <c r="K22" s="107">
        <f>IF($X$22&gt;0,$N$22*U22/$X$22,0)</f>
        <v>0</v>
      </c>
      <c r="L22" s="107">
        <f>IF($X$22&gt;0,$N$22*V22/$X$22,0)</f>
        <v>0</v>
      </c>
      <c r="M22" s="107">
        <f>IF($X$22&gt;0,$N$22*W22/$X$22,0)</f>
        <v>0</v>
      </c>
      <c r="N22" s="113">
        <f>'1.1'!J23</f>
        <v>0</v>
      </c>
      <c r="O22" s="111">
        <f>'1.1'!K23</f>
        <v>0</v>
      </c>
      <c r="P22" s="113">
        <f>'1.1'!L23</f>
        <v>0</v>
      </c>
      <c r="Q22" s="111">
        <f>'1.1'!M23</f>
        <v>0</v>
      </c>
      <c r="R22" s="108">
        <f>N22+O22+P22+Q22</f>
        <v>0</v>
      </c>
      <c r="S22" s="114">
        <f>'1.1'!O23</f>
        <v>0.75</v>
      </c>
      <c r="T22" s="115"/>
      <c r="U22" s="115"/>
      <c r="V22" s="115"/>
      <c r="W22" s="115"/>
      <c r="X22" s="109">
        <f>'1.1'!P23</f>
        <v>0</v>
      </c>
      <c r="Y22" s="109">
        <f>'1.1'!Q23</f>
        <v>0</v>
      </c>
      <c r="Z22" s="109">
        <f>'1.1'!R23</f>
        <v>0</v>
      </c>
      <c r="AA22" s="109">
        <f>'1.1'!S23</f>
        <v>0</v>
      </c>
      <c r="AB22" s="110">
        <f>X22+Y22+Z22+AA22</f>
        <v>0</v>
      </c>
    </row>
    <row r="23" spans="1:29" ht="21.75" customHeight="1" thickBot="1" x14ac:dyDescent="0.3">
      <c r="A23" s="116" t="s">
        <v>45</v>
      </c>
      <c r="B23" s="117" t="s">
        <v>85</v>
      </c>
      <c r="C23" s="118">
        <f>I23</f>
        <v>0</v>
      </c>
      <c r="D23" s="119">
        <f>N23</f>
        <v>0.25</v>
      </c>
      <c r="E23" s="119">
        <f t="shared" si="0"/>
        <v>0</v>
      </c>
      <c r="F23" s="119">
        <f t="shared" si="0"/>
        <v>0</v>
      </c>
      <c r="G23" s="119">
        <f t="shared" si="0"/>
        <v>0</v>
      </c>
      <c r="H23" s="120">
        <f>SUM(D23:G23)</f>
        <v>0.25</v>
      </c>
      <c r="I23" s="118">
        <f>'1.1'!I25</f>
        <v>0</v>
      </c>
      <c r="J23" s="119">
        <f>IF($X$23&gt;0,$N$23*T23/$X$23,0)</f>
        <v>0</v>
      </c>
      <c r="K23" s="119">
        <f>IF($X$23&gt;0,$N$23*U23/$X$23,0)</f>
        <v>0.25</v>
      </c>
      <c r="L23" s="119">
        <f>IF($X$23&gt;0,$N$23*V23/$X$23,0)</f>
        <v>0</v>
      </c>
      <c r="M23" s="119">
        <f>IF($X$23&gt;0,$N$23*W23/$X$23,0)</f>
        <v>0</v>
      </c>
      <c r="N23" s="121">
        <f>'1.1'!J25</f>
        <v>0.25</v>
      </c>
      <c r="O23" s="121">
        <f>'1.1'!K25</f>
        <v>0</v>
      </c>
      <c r="P23" s="121">
        <f>'1.1'!L25</f>
        <v>0</v>
      </c>
      <c r="Q23" s="121">
        <f>'1.1'!M25</f>
        <v>0</v>
      </c>
      <c r="R23" s="120">
        <f>N23+O23+P23+Q23</f>
        <v>0.25</v>
      </c>
      <c r="S23" s="122">
        <f>'1.1'!O25</f>
        <v>0</v>
      </c>
      <c r="T23" s="121"/>
      <c r="U23" s="121">
        <v>0.19</v>
      </c>
      <c r="V23" s="121"/>
      <c r="W23" s="121"/>
      <c r="X23" s="123">
        <f>'1.1'!P25</f>
        <v>0.19</v>
      </c>
      <c r="Y23" s="123">
        <f>'1.1'!Q25</f>
        <v>0</v>
      </c>
      <c r="Z23" s="123">
        <f>'1.1'!R25</f>
        <v>0</v>
      </c>
      <c r="AA23" s="123">
        <f>'1.1'!S25</f>
        <v>0</v>
      </c>
      <c r="AB23" s="124">
        <f>X23+Y23+Z23+AA23</f>
        <v>0.19</v>
      </c>
    </row>
    <row r="24" spans="1:29" s="132" customFormat="1" ht="17.25" customHeight="1" x14ac:dyDescent="0.25">
      <c r="A24" s="125"/>
      <c r="B24" s="126"/>
      <c r="C24" s="127"/>
      <c r="D24" s="128"/>
      <c r="E24" s="128"/>
      <c r="F24" s="128"/>
      <c r="G24" s="128"/>
      <c r="H24" s="129"/>
      <c r="I24" s="129"/>
      <c r="J24" s="128"/>
      <c r="K24" s="128"/>
      <c r="L24" s="128"/>
      <c r="M24" s="128"/>
      <c r="N24" s="129"/>
      <c r="O24" s="129"/>
      <c r="P24" s="129"/>
      <c r="Q24" s="129"/>
      <c r="R24" s="128"/>
      <c r="S24" s="129"/>
      <c r="T24" s="130"/>
      <c r="U24" s="130"/>
      <c r="V24" s="130"/>
      <c r="W24" s="130"/>
      <c r="X24" s="131"/>
      <c r="Y24" s="131"/>
      <c r="Z24" s="131"/>
      <c r="AA24" s="131"/>
      <c r="AB24" s="129"/>
    </row>
    <row r="25" spans="1:29" s="134" customFormat="1" ht="24.75" customHeight="1" x14ac:dyDescent="0.25">
      <c r="A25" s="133"/>
      <c r="B25" s="171" t="s">
        <v>86</v>
      </c>
      <c r="C25" s="133"/>
      <c r="D25" s="133"/>
      <c r="E25" s="133"/>
      <c r="F25" s="133"/>
      <c r="G25" s="133"/>
      <c r="H25" s="133"/>
      <c r="I25" s="133"/>
      <c r="J25" s="133"/>
      <c r="L25" s="171"/>
      <c r="M25" s="171"/>
      <c r="N25" s="171"/>
      <c r="O25" s="171"/>
      <c r="P25" s="171"/>
      <c r="Q25" s="171"/>
      <c r="T25" s="172"/>
      <c r="U25" s="173"/>
      <c r="W25" s="133"/>
      <c r="AB25" s="174" t="s">
        <v>87</v>
      </c>
    </row>
    <row r="26" spans="1:29" s="134" customFormat="1" ht="24.75" customHeight="1" x14ac:dyDescent="0.25">
      <c r="A26" s="133"/>
      <c r="B26" s="171"/>
      <c r="C26" s="133"/>
      <c r="D26" s="133"/>
      <c r="E26" s="133"/>
      <c r="F26" s="133"/>
      <c r="G26" s="133"/>
      <c r="H26" s="133"/>
      <c r="I26" s="133"/>
      <c r="J26" s="133"/>
      <c r="L26" s="171"/>
      <c r="M26" s="171"/>
      <c r="N26" s="171"/>
      <c r="O26" s="171"/>
      <c r="P26" s="171"/>
      <c r="Q26" s="171"/>
      <c r="T26" s="172"/>
      <c r="U26" s="173"/>
      <c r="W26" s="133"/>
      <c r="AB26" s="174"/>
    </row>
    <row r="27" spans="1:29" s="134" customFormat="1" ht="24.75" customHeight="1" x14ac:dyDescent="0.25">
      <c r="A27" s="133"/>
      <c r="B27" s="171" t="s">
        <v>88</v>
      </c>
      <c r="C27" s="133"/>
      <c r="D27" s="133"/>
      <c r="E27" s="133"/>
      <c r="F27" s="133"/>
      <c r="G27" s="133"/>
      <c r="H27" s="133"/>
      <c r="I27" s="133"/>
      <c r="J27" s="133"/>
      <c r="L27" s="171"/>
      <c r="M27" s="171"/>
      <c r="N27" s="171"/>
      <c r="O27" s="171"/>
      <c r="P27" s="171"/>
      <c r="Q27" s="171"/>
      <c r="T27" s="172"/>
      <c r="U27" s="173"/>
      <c r="W27" s="133"/>
      <c r="AB27" s="174" t="s">
        <v>89</v>
      </c>
    </row>
    <row r="28" spans="1:29" s="134" customFormat="1" ht="24.75" customHeight="1" x14ac:dyDescent="0.25">
      <c r="A28" s="133"/>
      <c r="B28" s="171"/>
      <c r="C28" s="133"/>
      <c r="D28" s="133"/>
      <c r="E28" s="133"/>
      <c r="F28" s="133"/>
      <c r="G28" s="133"/>
      <c r="H28" s="133"/>
      <c r="I28" s="133"/>
      <c r="J28" s="133"/>
      <c r="L28" s="171"/>
      <c r="M28" s="171"/>
      <c r="N28" s="171"/>
      <c r="O28" s="171"/>
      <c r="P28" s="171"/>
      <c r="Q28" s="171"/>
      <c r="T28" s="172"/>
      <c r="U28" s="173"/>
      <c r="W28" s="133"/>
      <c r="AB28" s="174"/>
    </row>
    <row r="29" spans="1:29" s="134" customFormat="1" ht="24.75" customHeight="1" x14ac:dyDescent="0.25">
      <c r="A29" s="133"/>
      <c r="B29" s="171" t="s">
        <v>90</v>
      </c>
      <c r="C29" s="133"/>
      <c r="D29" s="133"/>
      <c r="E29" s="133"/>
      <c r="F29" s="133"/>
      <c r="G29" s="133"/>
      <c r="H29" s="133"/>
      <c r="I29" s="133"/>
      <c r="J29" s="133"/>
      <c r="L29" s="171"/>
      <c r="M29" s="171"/>
      <c r="N29" s="171"/>
      <c r="O29" s="171"/>
      <c r="P29" s="171"/>
      <c r="Q29" s="171"/>
      <c r="T29" s="172"/>
      <c r="U29" s="173"/>
      <c r="W29" s="133"/>
      <c r="AB29" s="174" t="s">
        <v>91</v>
      </c>
    </row>
    <row r="30" spans="1:29" ht="8.25" customHeight="1" x14ac:dyDescent="0.25">
      <c r="B30" s="135"/>
      <c r="C30" s="135"/>
      <c r="D30" s="135"/>
      <c r="E30" s="135"/>
      <c r="F30" s="135"/>
      <c r="G30" s="135"/>
      <c r="H30" s="136"/>
      <c r="I30" s="136"/>
      <c r="J30" s="136"/>
      <c r="K30" s="136"/>
      <c r="L30" s="136"/>
      <c r="M30" s="136"/>
      <c r="N30" s="136"/>
    </row>
    <row r="31" spans="1:29" ht="15.75" x14ac:dyDescent="0.25">
      <c r="B31" s="136"/>
      <c r="C31" s="135"/>
      <c r="D31" s="135"/>
      <c r="E31" s="135"/>
      <c r="F31" s="135"/>
      <c r="G31" s="135"/>
      <c r="H31" s="136"/>
      <c r="I31" s="136"/>
      <c r="J31" s="136"/>
      <c r="K31" s="136"/>
      <c r="L31" s="136"/>
      <c r="M31" s="136"/>
      <c r="N31" s="135"/>
    </row>
    <row r="32" spans="1:29" ht="15" x14ac:dyDescent="0.2">
      <c r="B32" s="137"/>
      <c r="C32" s="137"/>
      <c r="D32" s="137"/>
      <c r="E32" s="137"/>
      <c r="F32" s="137"/>
      <c r="G32" s="137"/>
      <c r="H32" s="138"/>
      <c r="I32" s="138"/>
      <c r="J32" s="138"/>
      <c r="K32" s="138"/>
      <c r="L32" s="138"/>
      <c r="M32" s="138"/>
      <c r="N32" s="138"/>
    </row>
  </sheetData>
  <mergeCells count="31">
    <mergeCell ref="A13:AB13"/>
    <mergeCell ref="Z1:AB1"/>
    <mergeCell ref="Y2:AB2"/>
    <mergeCell ref="Y3:AB3"/>
    <mergeCell ref="X9:AB9"/>
    <mergeCell ref="A12:AB12"/>
    <mergeCell ref="A15:A18"/>
    <mergeCell ref="B15:B18"/>
    <mergeCell ref="C15:H15"/>
    <mergeCell ref="I15:AB15"/>
    <mergeCell ref="C16:H16"/>
    <mergeCell ref="I16:I17"/>
    <mergeCell ref="J16:N16"/>
    <mergeCell ref="O16:O17"/>
    <mergeCell ref="P16:P17"/>
    <mergeCell ref="Q16:Q17"/>
    <mergeCell ref="AB16:AB17"/>
    <mergeCell ref="C17:C18"/>
    <mergeCell ref="D17:D18"/>
    <mergeCell ref="E17:E18"/>
    <mergeCell ref="F17:F18"/>
    <mergeCell ref="G17:G18"/>
    <mergeCell ref="H17:H18"/>
    <mergeCell ref="I18:R18"/>
    <mergeCell ref="S18:AB18"/>
    <mergeCell ref="R16:R17"/>
    <mergeCell ref="S16:S17"/>
    <mergeCell ref="T16:X16"/>
    <mergeCell ref="Y16:Y17"/>
    <mergeCell ref="Z16:Z17"/>
    <mergeCell ref="AA16:AA17"/>
  </mergeCells>
  <printOptions horizontalCentered="1"/>
  <pageMargins left="0.78740157480314965" right="0.39370078740157483" top="0.59055118110236227" bottom="0.59055118110236227" header="0.19685039370078741" footer="0.19685039370078741"/>
  <pageSetup paperSize="8" scale="7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49"/>
  <sheetViews>
    <sheetView view="pageBreakPreview" zoomScale="60" zoomScaleNormal="100" workbookViewId="0">
      <selection activeCell="A49" sqref="A49:IV49"/>
    </sheetView>
  </sheetViews>
  <sheetFormatPr defaultColWidth="0.75" defaultRowHeight="12.75" outlineLevelRow="1" x14ac:dyDescent="0.2"/>
  <cols>
    <col min="1" max="60" width="0.75" style="139"/>
    <col min="61" max="61" width="1.75" style="139" customWidth="1"/>
    <col min="62" max="66" width="10.125" style="139" customWidth="1"/>
    <col min="67" max="67" width="17.25" style="139" customWidth="1"/>
    <col min="68" max="16384" width="0.75" style="139"/>
  </cols>
  <sheetData>
    <row r="1" spans="1:66" ht="33.75" customHeight="1" x14ac:dyDescent="0.2">
      <c r="BL1" s="250" t="s">
        <v>92</v>
      </c>
      <c r="BM1" s="250"/>
      <c r="BN1" s="250"/>
    </row>
    <row r="3" spans="1:66" s="140" customFormat="1" ht="28.5" customHeight="1" x14ac:dyDescent="0.25">
      <c r="A3" s="251" t="s">
        <v>93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  <c r="AH3" s="251"/>
      <c r="AI3" s="251"/>
      <c r="AJ3" s="251"/>
      <c r="AK3" s="251"/>
      <c r="AL3" s="251"/>
      <c r="AM3" s="251"/>
      <c r="AN3" s="251"/>
      <c r="AO3" s="251"/>
      <c r="AP3" s="251"/>
      <c r="AQ3" s="251"/>
      <c r="AR3" s="251"/>
      <c r="AS3" s="251"/>
      <c r="AT3" s="251"/>
      <c r="AU3" s="251"/>
      <c r="AV3" s="251"/>
      <c r="AW3" s="251"/>
      <c r="AX3" s="251"/>
      <c r="AY3" s="251"/>
      <c r="AZ3" s="251"/>
      <c r="BA3" s="251"/>
      <c r="BB3" s="251"/>
      <c r="BC3" s="251"/>
      <c r="BD3" s="251"/>
      <c r="BE3" s="251"/>
      <c r="BF3" s="251"/>
      <c r="BG3" s="251"/>
      <c r="BH3" s="251"/>
      <c r="BI3" s="251"/>
      <c r="BJ3" s="251"/>
      <c r="BK3" s="251"/>
      <c r="BL3" s="251"/>
      <c r="BM3" s="251"/>
      <c r="BN3" s="251"/>
    </row>
    <row r="5" spans="1:66" ht="15" x14ac:dyDescent="0.25">
      <c r="BK5" s="141"/>
      <c r="BL5" s="252" t="s">
        <v>94</v>
      </c>
      <c r="BM5" s="252"/>
      <c r="BN5" s="252"/>
    </row>
    <row r="6" spans="1:66" ht="15.75" x14ac:dyDescent="0.25">
      <c r="BJ6" s="253" t="s">
        <v>95</v>
      </c>
      <c r="BK6" s="254"/>
      <c r="BL6" s="254"/>
      <c r="BM6" s="254"/>
      <c r="BN6" s="254"/>
    </row>
    <row r="7" spans="1:66" ht="15.75" x14ac:dyDescent="0.25">
      <c r="BJ7" s="253" t="s">
        <v>96</v>
      </c>
      <c r="BK7" s="254"/>
      <c r="BL7" s="254"/>
      <c r="BM7" s="254"/>
      <c r="BN7" s="254"/>
    </row>
    <row r="8" spans="1:66" ht="27" customHeight="1" x14ac:dyDescent="0.25">
      <c r="BJ8" s="142"/>
      <c r="BK8" s="143"/>
      <c r="BL8" s="253" t="s">
        <v>97</v>
      </c>
      <c r="BM8" s="253"/>
      <c r="BN8" s="253"/>
    </row>
    <row r="9" spans="1:66" ht="15" x14ac:dyDescent="0.25">
      <c r="BK9" s="144"/>
      <c r="BL9" s="247" t="s">
        <v>98</v>
      </c>
      <c r="BM9" s="247"/>
      <c r="BN9" s="247"/>
    </row>
    <row r="10" spans="1:66" ht="15" x14ac:dyDescent="0.25">
      <c r="BK10" s="145"/>
      <c r="BL10" s="146"/>
      <c r="BM10" s="146"/>
      <c r="BN10" s="146"/>
    </row>
    <row r="11" spans="1:66" x14ac:dyDescent="0.2">
      <c r="BN11" s="147" t="s">
        <v>13</v>
      </c>
    </row>
    <row r="12" spans="1:66" ht="13.5" thickBot="1" x14ac:dyDescent="0.25">
      <c r="BN12" s="147" t="s">
        <v>99</v>
      </c>
    </row>
    <row r="13" spans="1:66" ht="38.25" customHeight="1" x14ac:dyDescent="0.2">
      <c r="A13" s="248" t="s">
        <v>15</v>
      </c>
      <c r="B13" s="249"/>
      <c r="C13" s="249"/>
      <c r="D13" s="249"/>
      <c r="E13" s="249"/>
      <c r="F13" s="249"/>
      <c r="G13" s="249"/>
      <c r="H13" s="249"/>
      <c r="I13" s="249"/>
      <c r="J13" s="249" t="s">
        <v>100</v>
      </c>
      <c r="K13" s="249"/>
      <c r="L13" s="249"/>
      <c r="M13" s="249"/>
      <c r="N13" s="249"/>
      <c r="O13" s="249"/>
      <c r="P13" s="249"/>
      <c r="Q13" s="249"/>
      <c r="R13" s="249"/>
      <c r="S13" s="249"/>
      <c r="T13" s="249"/>
      <c r="U13" s="249"/>
      <c r="V13" s="249"/>
      <c r="W13" s="249"/>
      <c r="X13" s="249"/>
      <c r="Y13" s="249"/>
      <c r="Z13" s="249"/>
      <c r="AA13" s="249"/>
      <c r="AB13" s="249"/>
      <c r="AC13" s="249"/>
      <c r="AD13" s="249"/>
      <c r="AE13" s="249"/>
      <c r="AF13" s="249"/>
      <c r="AG13" s="249"/>
      <c r="AH13" s="249"/>
      <c r="AI13" s="249"/>
      <c r="AJ13" s="249"/>
      <c r="AK13" s="249"/>
      <c r="AL13" s="249"/>
      <c r="AM13" s="249"/>
      <c r="AN13" s="249"/>
      <c r="AO13" s="249"/>
      <c r="AP13" s="249"/>
      <c r="AQ13" s="249"/>
      <c r="AR13" s="249"/>
      <c r="AS13" s="249"/>
      <c r="AT13" s="249"/>
      <c r="AU13" s="249"/>
      <c r="AV13" s="249"/>
      <c r="AW13" s="249"/>
      <c r="AX13" s="249"/>
      <c r="AY13" s="249"/>
      <c r="AZ13" s="249"/>
      <c r="BA13" s="249"/>
      <c r="BB13" s="249"/>
      <c r="BC13" s="249"/>
      <c r="BD13" s="249"/>
      <c r="BE13" s="249"/>
      <c r="BF13" s="249"/>
      <c r="BG13" s="249"/>
      <c r="BH13" s="249"/>
      <c r="BI13" s="249"/>
      <c r="BJ13" s="148" t="s">
        <v>101</v>
      </c>
      <c r="BK13" s="148">
        <v>2016</v>
      </c>
      <c r="BL13" s="148">
        <v>2017</v>
      </c>
      <c r="BM13" s="148">
        <v>2018</v>
      </c>
      <c r="BN13" s="149">
        <v>2019</v>
      </c>
    </row>
    <row r="14" spans="1:66" s="152" customFormat="1" x14ac:dyDescent="0.25">
      <c r="A14" s="235" t="s">
        <v>102</v>
      </c>
      <c r="B14" s="236"/>
      <c r="C14" s="236"/>
      <c r="D14" s="236"/>
      <c r="E14" s="236"/>
      <c r="F14" s="236"/>
      <c r="G14" s="236"/>
      <c r="H14" s="236"/>
      <c r="I14" s="236"/>
      <c r="J14" s="242" t="s">
        <v>103</v>
      </c>
      <c r="K14" s="242"/>
      <c r="L14" s="242"/>
      <c r="M14" s="242"/>
      <c r="N14" s="242"/>
      <c r="O14" s="242"/>
      <c r="P14" s="242"/>
      <c r="Q14" s="242"/>
      <c r="R14" s="242"/>
      <c r="S14" s="242"/>
      <c r="T14" s="242"/>
      <c r="U14" s="242"/>
      <c r="V14" s="242"/>
      <c r="W14" s="242"/>
      <c r="X14" s="242"/>
      <c r="Y14" s="242"/>
      <c r="Z14" s="242"/>
      <c r="AA14" s="242"/>
      <c r="AB14" s="242"/>
      <c r="AC14" s="242"/>
      <c r="AD14" s="242"/>
      <c r="AE14" s="242"/>
      <c r="AF14" s="242"/>
      <c r="AG14" s="242"/>
      <c r="AH14" s="242"/>
      <c r="AI14" s="242"/>
      <c r="AJ14" s="242"/>
      <c r="AK14" s="242"/>
      <c r="AL14" s="242"/>
      <c r="AM14" s="242"/>
      <c r="AN14" s="242"/>
      <c r="AO14" s="242"/>
      <c r="AP14" s="242"/>
      <c r="AQ14" s="242"/>
      <c r="AR14" s="242"/>
      <c r="AS14" s="242"/>
      <c r="AT14" s="242"/>
      <c r="AU14" s="242"/>
      <c r="AV14" s="242"/>
      <c r="AW14" s="242"/>
      <c r="AX14" s="242"/>
      <c r="AY14" s="242"/>
      <c r="AZ14" s="242"/>
      <c r="BA14" s="242"/>
      <c r="BB14" s="242"/>
      <c r="BC14" s="242"/>
      <c r="BD14" s="242"/>
      <c r="BE14" s="242"/>
      <c r="BF14" s="242"/>
      <c r="BG14" s="242"/>
      <c r="BH14" s="242"/>
      <c r="BI14" s="242"/>
      <c r="BJ14" s="150">
        <f>BJ15+BJ22+BJ26+BJ27+BJ29</f>
        <v>4.1830999999999996</v>
      </c>
      <c r="BK14" s="150">
        <f>BK15+BK22+BK26+BK27+BK29</f>
        <v>3.4149200000000004</v>
      </c>
      <c r="BL14" s="150">
        <f>BL15+BL22+BL26+BL27+BL29</f>
        <v>4.2952000000000004</v>
      </c>
      <c r="BM14" s="150">
        <f>BM15+BM22+BM26+BM27+BM29</f>
        <v>4.3069999999999995</v>
      </c>
      <c r="BN14" s="151">
        <f>BN15+BN22+BN26+BN27+BN29</f>
        <v>4.3069999999999995</v>
      </c>
    </row>
    <row r="15" spans="1:66" s="152" customFormat="1" x14ac:dyDescent="0.25">
      <c r="A15" s="235" t="s">
        <v>104</v>
      </c>
      <c r="B15" s="236"/>
      <c r="C15" s="236"/>
      <c r="D15" s="236"/>
      <c r="E15" s="236"/>
      <c r="F15" s="236"/>
      <c r="G15" s="236"/>
      <c r="H15" s="236"/>
      <c r="I15" s="236"/>
      <c r="J15" s="242" t="s">
        <v>105</v>
      </c>
      <c r="K15" s="242"/>
      <c r="L15" s="242"/>
      <c r="M15" s="242"/>
      <c r="N15" s="242"/>
      <c r="O15" s="242"/>
      <c r="P15" s="242"/>
      <c r="Q15" s="242"/>
      <c r="R15" s="242"/>
      <c r="S15" s="242"/>
      <c r="T15" s="242"/>
      <c r="U15" s="242"/>
      <c r="V15" s="242"/>
      <c r="W15" s="242"/>
      <c r="X15" s="242"/>
      <c r="Y15" s="242"/>
      <c r="Z15" s="242"/>
      <c r="AA15" s="242"/>
      <c r="AB15" s="242"/>
      <c r="AC15" s="242"/>
      <c r="AD15" s="242"/>
      <c r="AE15" s="242"/>
      <c r="AF15" s="242"/>
      <c r="AG15" s="242"/>
      <c r="AH15" s="242"/>
      <c r="AI15" s="242"/>
      <c r="AJ15" s="242"/>
      <c r="AK15" s="242"/>
      <c r="AL15" s="242"/>
      <c r="AM15" s="242"/>
      <c r="AN15" s="242"/>
      <c r="AO15" s="242"/>
      <c r="AP15" s="242"/>
      <c r="AQ15" s="242"/>
      <c r="AR15" s="242"/>
      <c r="AS15" s="242"/>
      <c r="AT15" s="242"/>
      <c r="AU15" s="242"/>
      <c r="AV15" s="242"/>
      <c r="AW15" s="242"/>
      <c r="AX15" s="242"/>
      <c r="AY15" s="242"/>
      <c r="AZ15" s="242"/>
      <c r="BA15" s="242"/>
      <c r="BB15" s="242"/>
      <c r="BC15" s="242"/>
      <c r="BD15" s="242"/>
      <c r="BE15" s="242"/>
      <c r="BF15" s="242"/>
      <c r="BG15" s="242"/>
      <c r="BH15" s="242"/>
      <c r="BI15" s="242"/>
      <c r="BJ15" s="153">
        <f>BJ16+BJ17+BJ18</f>
        <v>0</v>
      </c>
      <c r="BK15" s="153">
        <f>BK16+BK17+BK18</f>
        <v>0</v>
      </c>
      <c r="BL15" s="153">
        <f>BL16+BL17+BL18</f>
        <v>0</v>
      </c>
      <c r="BM15" s="153">
        <f>BM16+BM17+BM18</f>
        <v>0</v>
      </c>
      <c r="BN15" s="154">
        <f>BN16+BN17+BN18</f>
        <v>0</v>
      </c>
    </row>
    <row r="16" spans="1:66" s="152" customFormat="1" x14ac:dyDescent="0.25">
      <c r="A16" s="235" t="s">
        <v>106</v>
      </c>
      <c r="B16" s="236"/>
      <c r="C16" s="236"/>
      <c r="D16" s="236"/>
      <c r="E16" s="236"/>
      <c r="F16" s="236"/>
      <c r="G16" s="236"/>
      <c r="H16" s="236"/>
      <c r="I16" s="236"/>
      <c r="J16" s="242" t="s">
        <v>107</v>
      </c>
      <c r="K16" s="242"/>
      <c r="L16" s="242"/>
      <c r="M16" s="242"/>
      <c r="N16" s="242"/>
      <c r="O16" s="242"/>
      <c r="P16" s="242"/>
      <c r="Q16" s="242"/>
      <c r="R16" s="242"/>
      <c r="S16" s="242"/>
      <c r="T16" s="242"/>
      <c r="U16" s="242"/>
      <c r="V16" s="242"/>
      <c r="W16" s="242"/>
      <c r="X16" s="242"/>
      <c r="Y16" s="242"/>
      <c r="Z16" s="242"/>
      <c r="AA16" s="242"/>
      <c r="AB16" s="242"/>
      <c r="AC16" s="242"/>
      <c r="AD16" s="242"/>
      <c r="AE16" s="242"/>
      <c r="AF16" s="242"/>
      <c r="AG16" s="242"/>
      <c r="AH16" s="242"/>
      <c r="AI16" s="242"/>
      <c r="AJ16" s="242"/>
      <c r="AK16" s="242"/>
      <c r="AL16" s="242"/>
      <c r="AM16" s="242"/>
      <c r="AN16" s="242"/>
      <c r="AO16" s="242"/>
      <c r="AP16" s="242"/>
      <c r="AQ16" s="242"/>
      <c r="AR16" s="242"/>
      <c r="AS16" s="242"/>
      <c r="AT16" s="242"/>
      <c r="AU16" s="242"/>
      <c r="AV16" s="242"/>
      <c r="AW16" s="242"/>
      <c r="AX16" s="242"/>
      <c r="AY16" s="242"/>
      <c r="AZ16" s="242"/>
      <c r="BA16" s="242"/>
      <c r="BB16" s="242"/>
      <c r="BC16" s="242"/>
      <c r="BD16" s="242"/>
      <c r="BE16" s="242"/>
      <c r="BF16" s="242"/>
      <c r="BG16" s="242"/>
      <c r="BH16" s="242"/>
      <c r="BI16" s="242"/>
      <c r="BJ16" s="155"/>
      <c r="BK16" s="155"/>
      <c r="BL16" s="155"/>
      <c r="BM16" s="155"/>
      <c r="BN16" s="156"/>
    </row>
    <row r="17" spans="1:66" s="152" customFormat="1" x14ac:dyDescent="0.25">
      <c r="A17" s="235" t="s">
        <v>108</v>
      </c>
      <c r="B17" s="236"/>
      <c r="C17" s="236"/>
      <c r="D17" s="236"/>
      <c r="E17" s="236"/>
      <c r="F17" s="236"/>
      <c r="G17" s="236"/>
      <c r="H17" s="236"/>
      <c r="I17" s="236"/>
      <c r="J17" s="242" t="s">
        <v>109</v>
      </c>
      <c r="K17" s="242"/>
      <c r="L17" s="242"/>
      <c r="M17" s="242"/>
      <c r="N17" s="242"/>
      <c r="O17" s="242"/>
      <c r="P17" s="242"/>
      <c r="Q17" s="242"/>
      <c r="R17" s="242"/>
      <c r="S17" s="242"/>
      <c r="T17" s="242"/>
      <c r="U17" s="242"/>
      <c r="V17" s="242"/>
      <c r="W17" s="242"/>
      <c r="X17" s="242"/>
      <c r="Y17" s="242"/>
      <c r="Z17" s="242"/>
      <c r="AA17" s="242"/>
      <c r="AB17" s="242"/>
      <c r="AC17" s="242"/>
      <c r="AD17" s="242"/>
      <c r="AE17" s="242"/>
      <c r="AF17" s="242"/>
      <c r="AG17" s="242"/>
      <c r="AH17" s="242"/>
      <c r="AI17" s="242"/>
      <c r="AJ17" s="242"/>
      <c r="AK17" s="242"/>
      <c r="AL17" s="242"/>
      <c r="AM17" s="242"/>
      <c r="AN17" s="242"/>
      <c r="AO17" s="242"/>
      <c r="AP17" s="242"/>
      <c r="AQ17" s="242"/>
      <c r="AR17" s="242"/>
      <c r="AS17" s="242"/>
      <c r="AT17" s="242"/>
      <c r="AU17" s="242"/>
      <c r="AV17" s="242"/>
      <c r="AW17" s="242"/>
      <c r="AX17" s="242"/>
      <c r="AY17" s="242"/>
      <c r="AZ17" s="242"/>
      <c r="BA17" s="242"/>
      <c r="BB17" s="242"/>
      <c r="BC17" s="242"/>
      <c r="BD17" s="242"/>
      <c r="BE17" s="242"/>
      <c r="BF17" s="242"/>
      <c r="BG17" s="242"/>
      <c r="BH17" s="242"/>
      <c r="BI17" s="242"/>
      <c r="BJ17" s="157"/>
      <c r="BK17" s="157"/>
      <c r="BL17" s="157"/>
      <c r="BM17" s="157"/>
      <c r="BN17" s="158"/>
    </row>
    <row r="18" spans="1:66" s="152" customFormat="1" ht="25.5" customHeight="1" x14ac:dyDescent="0.25">
      <c r="A18" s="235" t="s">
        <v>110</v>
      </c>
      <c r="B18" s="236"/>
      <c r="C18" s="236"/>
      <c r="D18" s="236"/>
      <c r="E18" s="236"/>
      <c r="F18" s="236"/>
      <c r="G18" s="236"/>
      <c r="H18" s="236"/>
      <c r="I18" s="236"/>
      <c r="J18" s="246" t="s">
        <v>111</v>
      </c>
      <c r="K18" s="246"/>
      <c r="L18" s="246"/>
      <c r="M18" s="246"/>
      <c r="N18" s="246"/>
      <c r="O18" s="246"/>
      <c r="P18" s="246"/>
      <c r="Q18" s="246"/>
      <c r="R18" s="246"/>
      <c r="S18" s="246"/>
      <c r="T18" s="246"/>
      <c r="U18" s="246"/>
      <c r="V18" s="246"/>
      <c r="W18" s="246"/>
      <c r="X18" s="246"/>
      <c r="Y18" s="246"/>
      <c r="Z18" s="246"/>
      <c r="AA18" s="246"/>
      <c r="AB18" s="246"/>
      <c r="AC18" s="246"/>
      <c r="AD18" s="246"/>
      <c r="AE18" s="246"/>
      <c r="AF18" s="246"/>
      <c r="AG18" s="246"/>
      <c r="AH18" s="246"/>
      <c r="AI18" s="246"/>
      <c r="AJ18" s="246"/>
      <c r="AK18" s="246"/>
      <c r="AL18" s="246"/>
      <c r="AM18" s="246"/>
      <c r="AN18" s="246"/>
      <c r="AO18" s="246"/>
      <c r="AP18" s="246"/>
      <c r="AQ18" s="246"/>
      <c r="AR18" s="246"/>
      <c r="AS18" s="246"/>
      <c r="AT18" s="246"/>
      <c r="AU18" s="246"/>
      <c r="AV18" s="246"/>
      <c r="AW18" s="246"/>
      <c r="AX18" s="246"/>
      <c r="AY18" s="246"/>
      <c r="AZ18" s="246"/>
      <c r="BA18" s="246"/>
      <c r="BB18" s="246"/>
      <c r="BC18" s="246"/>
      <c r="BD18" s="246"/>
      <c r="BE18" s="246"/>
      <c r="BF18" s="246"/>
      <c r="BG18" s="246"/>
      <c r="BH18" s="246"/>
      <c r="BI18" s="246"/>
      <c r="BJ18" s="157"/>
      <c r="BK18" s="157"/>
      <c r="BL18" s="157"/>
      <c r="BM18" s="157"/>
      <c r="BN18" s="158"/>
    </row>
    <row r="19" spans="1:66" s="152" customFormat="1" x14ac:dyDescent="0.25">
      <c r="A19" s="235" t="s">
        <v>112</v>
      </c>
      <c r="B19" s="236"/>
      <c r="C19" s="236"/>
      <c r="D19" s="236"/>
      <c r="E19" s="236"/>
      <c r="F19" s="236"/>
      <c r="G19" s="236"/>
      <c r="H19" s="236"/>
      <c r="I19" s="236"/>
      <c r="J19" s="242" t="s">
        <v>113</v>
      </c>
      <c r="K19" s="242"/>
      <c r="L19" s="242"/>
      <c r="M19" s="242"/>
      <c r="N19" s="242"/>
      <c r="O19" s="242"/>
      <c r="P19" s="242"/>
      <c r="Q19" s="242"/>
      <c r="R19" s="242"/>
      <c r="S19" s="242"/>
      <c r="T19" s="242"/>
      <c r="U19" s="242"/>
      <c r="V19" s="242"/>
      <c r="W19" s="242"/>
      <c r="X19" s="242"/>
      <c r="Y19" s="242"/>
      <c r="Z19" s="242"/>
      <c r="AA19" s="242"/>
      <c r="AB19" s="242"/>
      <c r="AC19" s="242"/>
      <c r="AD19" s="242"/>
      <c r="AE19" s="242"/>
      <c r="AF19" s="242"/>
      <c r="AG19" s="242"/>
      <c r="AH19" s="242"/>
      <c r="AI19" s="242"/>
      <c r="AJ19" s="242"/>
      <c r="AK19" s="242"/>
      <c r="AL19" s="242"/>
      <c r="AM19" s="242"/>
      <c r="AN19" s="242"/>
      <c r="AO19" s="242"/>
      <c r="AP19" s="242"/>
      <c r="AQ19" s="242"/>
      <c r="AR19" s="242"/>
      <c r="AS19" s="242"/>
      <c r="AT19" s="242"/>
      <c r="AU19" s="242"/>
      <c r="AV19" s="242"/>
      <c r="AW19" s="242"/>
      <c r="AX19" s="242"/>
      <c r="AY19" s="242"/>
      <c r="AZ19" s="242"/>
      <c r="BA19" s="242"/>
      <c r="BB19" s="242"/>
      <c r="BC19" s="242"/>
      <c r="BD19" s="242"/>
      <c r="BE19" s="242"/>
      <c r="BF19" s="242"/>
      <c r="BG19" s="242"/>
      <c r="BH19" s="242"/>
      <c r="BI19" s="242"/>
      <c r="BJ19" s="157"/>
      <c r="BK19" s="157"/>
      <c r="BL19" s="157"/>
      <c r="BM19" s="157"/>
      <c r="BN19" s="158"/>
    </row>
    <row r="20" spans="1:66" s="152" customFormat="1" x14ac:dyDescent="0.25">
      <c r="A20" s="235" t="s">
        <v>114</v>
      </c>
      <c r="B20" s="236"/>
      <c r="C20" s="236"/>
      <c r="D20" s="236"/>
      <c r="E20" s="236"/>
      <c r="F20" s="236"/>
      <c r="G20" s="236"/>
      <c r="H20" s="236"/>
      <c r="I20" s="236"/>
      <c r="J20" s="242" t="s">
        <v>115</v>
      </c>
      <c r="K20" s="242"/>
      <c r="L20" s="242"/>
      <c r="M20" s="242"/>
      <c r="N20" s="242"/>
      <c r="O20" s="242"/>
      <c r="P20" s="242"/>
      <c r="Q20" s="242"/>
      <c r="R20" s="242"/>
      <c r="S20" s="242"/>
      <c r="T20" s="242"/>
      <c r="U20" s="242"/>
      <c r="V20" s="242"/>
      <c r="W20" s="242"/>
      <c r="X20" s="242"/>
      <c r="Y20" s="242"/>
      <c r="Z20" s="242"/>
      <c r="AA20" s="242"/>
      <c r="AB20" s="242"/>
      <c r="AC20" s="242"/>
      <c r="AD20" s="242"/>
      <c r="AE20" s="242"/>
      <c r="AF20" s="242"/>
      <c r="AG20" s="242"/>
      <c r="AH20" s="242"/>
      <c r="AI20" s="242"/>
      <c r="AJ20" s="242"/>
      <c r="AK20" s="242"/>
      <c r="AL20" s="242"/>
      <c r="AM20" s="242"/>
      <c r="AN20" s="242"/>
      <c r="AO20" s="242"/>
      <c r="AP20" s="242"/>
      <c r="AQ20" s="242"/>
      <c r="AR20" s="242"/>
      <c r="AS20" s="242"/>
      <c r="AT20" s="242"/>
      <c r="AU20" s="242"/>
      <c r="AV20" s="242"/>
      <c r="AW20" s="242"/>
      <c r="AX20" s="242"/>
      <c r="AY20" s="242"/>
      <c r="AZ20" s="242"/>
      <c r="BA20" s="242"/>
      <c r="BB20" s="242"/>
      <c r="BC20" s="242"/>
      <c r="BD20" s="242"/>
      <c r="BE20" s="242"/>
      <c r="BF20" s="242"/>
      <c r="BG20" s="242"/>
      <c r="BH20" s="242"/>
      <c r="BI20" s="242"/>
      <c r="BJ20" s="157"/>
      <c r="BK20" s="157"/>
      <c r="BL20" s="157"/>
      <c r="BM20" s="157"/>
      <c r="BN20" s="158"/>
    </row>
    <row r="21" spans="1:66" s="152" customFormat="1" x14ac:dyDescent="0.25">
      <c r="A21" s="235" t="s">
        <v>116</v>
      </c>
      <c r="B21" s="236"/>
      <c r="C21" s="236"/>
      <c r="D21" s="236"/>
      <c r="E21" s="236"/>
      <c r="F21" s="236"/>
      <c r="G21" s="236"/>
      <c r="H21" s="236"/>
      <c r="I21" s="236"/>
      <c r="J21" s="242" t="s">
        <v>117</v>
      </c>
      <c r="K21" s="242"/>
      <c r="L21" s="242"/>
      <c r="M21" s="242"/>
      <c r="N21" s="242"/>
      <c r="O21" s="242"/>
      <c r="P21" s="242"/>
      <c r="Q21" s="242"/>
      <c r="R21" s="242"/>
      <c r="S21" s="242"/>
      <c r="T21" s="242"/>
      <c r="U21" s="242"/>
      <c r="V21" s="242"/>
      <c r="W21" s="242"/>
      <c r="X21" s="242"/>
      <c r="Y21" s="242"/>
      <c r="Z21" s="242"/>
      <c r="AA21" s="242"/>
      <c r="AB21" s="242"/>
      <c r="AC21" s="242"/>
      <c r="AD21" s="242"/>
      <c r="AE21" s="242"/>
      <c r="AF21" s="242"/>
      <c r="AG21" s="242"/>
      <c r="AH21" s="242"/>
      <c r="AI21" s="242"/>
      <c r="AJ21" s="242"/>
      <c r="AK21" s="242"/>
      <c r="AL21" s="242"/>
      <c r="AM21" s="242"/>
      <c r="AN21" s="242"/>
      <c r="AO21" s="242"/>
      <c r="AP21" s="242"/>
      <c r="AQ21" s="242"/>
      <c r="AR21" s="242"/>
      <c r="AS21" s="242"/>
      <c r="AT21" s="242"/>
      <c r="AU21" s="242"/>
      <c r="AV21" s="242"/>
      <c r="AW21" s="242"/>
      <c r="AX21" s="242"/>
      <c r="AY21" s="242"/>
      <c r="AZ21" s="242"/>
      <c r="BA21" s="242"/>
      <c r="BB21" s="242"/>
      <c r="BC21" s="242"/>
      <c r="BD21" s="242"/>
      <c r="BE21" s="242"/>
      <c r="BF21" s="242"/>
      <c r="BG21" s="242"/>
      <c r="BH21" s="242"/>
      <c r="BI21" s="242"/>
      <c r="BJ21" s="157"/>
      <c r="BK21" s="157"/>
      <c r="BL21" s="157"/>
      <c r="BM21" s="157"/>
      <c r="BN21" s="158"/>
    </row>
    <row r="22" spans="1:66" s="152" customFormat="1" x14ac:dyDescent="0.25">
      <c r="A22" s="235" t="s">
        <v>118</v>
      </c>
      <c r="B22" s="236"/>
      <c r="C22" s="236"/>
      <c r="D22" s="236"/>
      <c r="E22" s="236"/>
      <c r="F22" s="236"/>
      <c r="G22" s="236"/>
      <c r="H22" s="236"/>
      <c r="I22" s="236"/>
      <c r="J22" s="242" t="s">
        <v>119</v>
      </c>
      <c r="K22" s="242"/>
      <c r="L22" s="242"/>
      <c r="M22" s="242"/>
      <c r="N22" s="242"/>
      <c r="O22" s="242"/>
      <c r="P22" s="242"/>
      <c r="Q22" s="242"/>
      <c r="R22" s="242"/>
      <c r="S22" s="242"/>
      <c r="T22" s="242"/>
      <c r="U22" s="242"/>
      <c r="V22" s="242"/>
      <c r="W22" s="242"/>
      <c r="X22" s="242"/>
      <c r="Y22" s="242"/>
      <c r="Z22" s="242"/>
      <c r="AA22" s="242"/>
      <c r="AB22" s="242"/>
      <c r="AC22" s="242"/>
      <c r="AD22" s="242"/>
      <c r="AE22" s="242"/>
      <c r="AF22" s="242"/>
      <c r="AG22" s="242"/>
      <c r="AH22" s="242"/>
      <c r="AI22" s="242"/>
      <c r="AJ22" s="242"/>
      <c r="AK22" s="242"/>
      <c r="AL22" s="242"/>
      <c r="AM22" s="242"/>
      <c r="AN22" s="242"/>
      <c r="AO22" s="242"/>
      <c r="AP22" s="242"/>
      <c r="AQ22" s="242"/>
      <c r="AR22" s="242"/>
      <c r="AS22" s="242"/>
      <c r="AT22" s="242"/>
      <c r="AU22" s="242"/>
      <c r="AV22" s="242"/>
      <c r="AW22" s="242"/>
      <c r="AX22" s="242"/>
      <c r="AY22" s="242"/>
      <c r="AZ22" s="242"/>
      <c r="BA22" s="242"/>
      <c r="BB22" s="242"/>
      <c r="BC22" s="242"/>
      <c r="BD22" s="242"/>
      <c r="BE22" s="242"/>
      <c r="BF22" s="242"/>
      <c r="BG22" s="242"/>
      <c r="BH22" s="242"/>
      <c r="BI22" s="242"/>
      <c r="BJ22" s="159">
        <f>'1.1'!O19</f>
        <v>3.5449999999999999</v>
      </c>
      <c r="BK22" s="160">
        <f>'1.1'!P19</f>
        <v>2.8940000000000001</v>
      </c>
      <c r="BL22" s="159">
        <f>'1.1'!Q19</f>
        <v>3.64</v>
      </c>
      <c r="BM22" s="159">
        <f>'1.1'!R19</f>
        <v>3.65</v>
      </c>
      <c r="BN22" s="161">
        <f>'1.1'!S19</f>
        <v>3.65</v>
      </c>
    </row>
    <row r="23" spans="1:66" s="152" customFormat="1" x14ac:dyDescent="0.25">
      <c r="A23" s="235" t="s">
        <v>120</v>
      </c>
      <c r="B23" s="236"/>
      <c r="C23" s="236"/>
      <c r="D23" s="236"/>
      <c r="E23" s="236"/>
      <c r="F23" s="236"/>
      <c r="G23" s="236"/>
      <c r="H23" s="236"/>
      <c r="I23" s="236"/>
      <c r="J23" s="242" t="s">
        <v>121</v>
      </c>
      <c r="K23" s="242"/>
      <c r="L23" s="242"/>
      <c r="M23" s="242"/>
      <c r="N23" s="242"/>
      <c r="O23" s="242"/>
      <c r="P23" s="242"/>
      <c r="Q23" s="242"/>
      <c r="R23" s="242"/>
      <c r="S23" s="242"/>
      <c r="T23" s="242"/>
      <c r="U23" s="242"/>
      <c r="V23" s="242"/>
      <c r="W23" s="242"/>
      <c r="X23" s="242"/>
      <c r="Y23" s="242"/>
      <c r="Z23" s="242"/>
      <c r="AA23" s="242"/>
      <c r="AB23" s="242"/>
      <c r="AC23" s="242"/>
      <c r="AD23" s="242"/>
      <c r="AE23" s="242"/>
      <c r="AF23" s="242"/>
      <c r="AG23" s="242"/>
      <c r="AH23" s="242"/>
      <c r="AI23" s="242"/>
      <c r="AJ23" s="242"/>
      <c r="AK23" s="242"/>
      <c r="AL23" s="242"/>
      <c r="AM23" s="242"/>
      <c r="AN23" s="242"/>
      <c r="AO23" s="242"/>
      <c r="AP23" s="242"/>
      <c r="AQ23" s="242"/>
      <c r="AR23" s="242"/>
      <c r="AS23" s="242"/>
      <c r="AT23" s="242"/>
      <c r="AU23" s="242"/>
      <c r="AV23" s="242"/>
      <c r="AW23" s="242"/>
      <c r="AX23" s="242"/>
      <c r="AY23" s="242"/>
      <c r="AZ23" s="242"/>
      <c r="BA23" s="242"/>
      <c r="BB23" s="242"/>
      <c r="BC23" s="242"/>
      <c r="BD23" s="242"/>
      <c r="BE23" s="242"/>
      <c r="BF23" s="242"/>
      <c r="BG23" s="242"/>
      <c r="BH23" s="242"/>
      <c r="BI23" s="242"/>
      <c r="BJ23" s="157"/>
      <c r="BK23" s="157"/>
      <c r="BL23" s="157"/>
      <c r="BM23" s="157"/>
      <c r="BN23" s="158"/>
    </row>
    <row r="24" spans="1:66" s="152" customFormat="1" x14ac:dyDescent="0.25">
      <c r="A24" s="235" t="s">
        <v>122</v>
      </c>
      <c r="B24" s="236"/>
      <c r="C24" s="236"/>
      <c r="D24" s="236"/>
      <c r="E24" s="236"/>
      <c r="F24" s="236"/>
      <c r="G24" s="236"/>
      <c r="H24" s="236"/>
      <c r="I24" s="236"/>
      <c r="J24" s="242" t="s">
        <v>123</v>
      </c>
      <c r="K24" s="242"/>
      <c r="L24" s="242"/>
      <c r="M24" s="242"/>
      <c r="N24" s="242"/>
      <c r="O24" s="242"/>
      <c r="P24" s="242"/>
      <c r="Q24" s="242"/>
      <c r="R24" s="242"/>
      <c r="S24" s="242"/>
      <c r="T24" s="242"/>
      <c r="U24" s="242"/>
      <c r="V24" s="242"/>
      <c r="W24" s="242"/>
      <c r="X24" s="242"/>
      <c r="Y24" s="242"/>
      <c r="Z24" s="242"/>
      <c r="AA24" s="242"/>
      <c r="AB24" s="242"/>
      <c r="AC24" s="242"/>
      <c r="AD24" s="242"/>
      <c r="AE24" s="242"/>
      <c r="AF24" s="242"/>
      <c r="AG24" s="242"/>
      <c r="AH24" s="242"/>
      <c r="AI24" s="242"/>
      <c r="AJ24" s="242"/>
      <c r="AK24" s="242"/>
      <c r="AL24" s="242"/>
      <c r="AM24" s="242"/>
      <c r="AN24" s="242"/>
      <c r="AO24" s="242"/>
      <c r="AP24" s="242"/>
      <c r="AQ24" s="242"/>
      <c r="AR24" s="242"/>
      <c r="AS24" s="242"/>
      <c r="AT24" s="242"/>
      <c r="AU24" s="242"/>
      <c r="AV24" s="242"/>
      <c r="AW24" s="242"/>
      <c r="AX24" s="242"/>
      <c r="AY24" s="242"/>
      <c r="AZ24" s="242"/>
      <c r="BA24" s="242"/>
      <c r="BB24" s="242"/>
      <c r="BC24" s="242"/>
      <c r="BD24" s="242"/>
      <c r="BE24" s="242"/>
      <c r="BF24" s="242"/>
      <c r="BG24" s="242"/>
      <c r="BH24" s="242"/>
      <c r="BI24" s="242"/>
      <c r="BJ24" s="157"/>
      <c r="BK24" s="157"/>
      <c r="BL24" s="157"/>
      <c r="BM24" s="157"/>
      <c r="BN24" s="158"/>
    </row>
    <row r="25" spans="1:66" s="152" customFormat="1" x14ac:dyDescent="0.25">
      <c r="A25" s="235" t="s">
        <v>124</v>
      </c>
      <c r="B25" s="236"/>
      <c r="C25" s="236"/>
      <c r="D25" s="236"/>
      <c r="E25" s="236"/>
      <c r="F25" s="236"/>
      <c r="G25" s="236"/>
      <c r="H25" s="236"/>
      <c r="I25" s="236"/>
      <c r="J25" s="242" t="s">
        <v>125</v>
      </c>
      <c r="K25" s="242"/>
      <c r="L25" s="242"/>
      <c r="M25" s="242"/>
      <c r="N25" s="242"/>
      <c r="O25" s="242"/>
      <c r="P25" s="242"/>
      <c r="Q25" s="242"/>
      <c r="R25" s="242"/>
      <c r="S25" s="242"/>
      <c r="T25" s="242"/>
      <c r="U25" s="242"/>
      <c r="V25" s="242"/>
      <c r="W25" s="242"/>
      <c r="X25" s="242"/>
      <c r="Y25" s="242"/>
      <c r="Z25" s="242"/>
      <c r="AA25" s="242"/>
      <c r="AB25" s="242"/>
      <c r="AC25" s="242"/>
      <c r="AD25" s="242"/>
      <c r="AE25" s="242"/>
      <c r="AF25" s="242"/>
      <c r="AG25" s="242"/>
      <c r="AH25" s="242"/>
      <c r="AI25" s="242"/>
      <c r="AJ25" s="242"/>
      <c r="AK25" s="242"/>
      <c r="AL25" s="242"/>
      <c r="AM25" s="242"/>
      <c r="AN25" s="242"/>
      <c r="AO25" s="242"/>
      <c r="AP25" s="242"/>
      <c r="AQ25" s="242"/>
      <c r="AR25" s="242"/>
      <c r="AS25" s="242"/>
      <c r="AT25" s="242"/>
      <c r="AU25" s="242"/>
      <c r="AV25" s="242"/>
      <c r="AW25" s="242"/>
      <c r="AX25" s="242"/>
      <c r="AY25" s="242"/>
      <c r="AZ25" s="242"/>
      <c r="BA25" s="242"/>
      <c r="BB25" s="242"/>
      <c r="BC25" s="242"/>
      <c r="BD25" s="242"/>
      <c r="BE25" s="242"/>
      <c r="BF25" s="242"/>
      <c r="BG25" s="242"/>
      <c r="BH25" s="242"/>
      <c r="BI25" s="242"/>
      <c r="BJ25" s="157"/>
      <c r="BK25" s="157"/>
      <c r="BL25" s="157"/>
      <c r="BM25" s="157"/>
      <c r="BN25" s="158"/>
    </row>
    <row r="26" spans="1:66" s="152" customFormat="1" x14ac:dyDescent="0.25">
      <c r="A26" s="235" t="s">
        <v>126</v>
      </c>
      <c r="B26" s="236"/>
      <c r="C26" s="236"/>
      <c r="D26" s="236"/>
      <c r="E26" s="236"/>
      <c r="F26" s="236"/>
      <c r="G26" s="236"/>
      <c r="H26" s="236"/>
      <c r="I26" s="236"/>
      <c r="J26" s="242" t="s">
        <v>127</v>
      </c>
      <c r="K26" s="242"/>
      <c r="L26" s="242"/>
      <c r="M26" s="242"/>
      <c r="N26" s="242"/>
      <c r="O26" s="242"/>
      <c r="P26" s="242"/>
      <c r="Q26" s="242"/>
      <c r="R26" s="242"/>
      <c r="S26" s="242"/>
      <c r="T26" s="242"/>
      <c r="U26" s="242"/>
      <c r="V26" s="242"/>
      <c r="W26" s="242"/>
      <c r="X26" s="242"/>
      <c r="Y26" s="242"/>
      <c r="Z26" s="242"/>
      <c r="AA26" s="242"/>
      <c r="AB26" s="242"/>
      <c r="AC26" s="242"/>
      <c r="AD26" s="242"/>
      <c r="AE26" s="242"/>
      <c r="AF26" s="242"/>
      <c r="AG26" s="242"/>
      <c r="AH26" s="242"/>
      <c r="AI26" s="242"/>
      <c r="AJ26" s="242"/>
      <c r="AK26" s="242"/>
      <c r="AL26" s="242"/>
      <c r="AM26" s="242"/>
      <c r="AN26" s="242"/>
      <c r="AO26" s="242"/>
      <c r="AP26" s="242"/>
      <c r="AQ26" s="242"/>
      <c r="AR26" s="242"/>
      <c r="AS26" s="242"/>
      <c r="AT26" s="242"/>
      <c r="AU26" s="242"/>
      <c r="AV26" s="242"/>
      <c r="AW26" s="242"/>
      <c r="AX26" s="242"/>
      <c r="AY26" s="242"/>
      <c r="AZ26" s="242"/>
      <c r="BA26" s="242"/>
      <c r="BB26" s="242"/>
      <c r="BC26" s="242"/>
      <c r="BD26" s="242"/>
      <c r="BE26" s="242"/>
      <c r="BF26" s="242"/>
      <c r="BG26" s="242"/>
      <c r="BH26" s="242"/>
      <c r="BI26" s="242"/>
      <c r="BJ26" s="162">
        <f>BJ22*0.18</f>
        <v>0.6381</v>
      </c>
      <c r="BK26" s="162">
        <f>BK22*0.18</f>
        <v>0.52092000000000005</v>
      </c>
      <c r="BL26" s="162">
        <f>BL22*0.18</f>
        <v>0.6552</v>
      </c>
      <c r="BM26" s="162">
        <f>BM22*0.18</f>
        <v>0.65699999999999992</v>
      </c>
      <c r="BN26" s="163">
        <f>BN22*0.18</f>
        <v>0.65699999999999992</v>
      </c>
    </row>
    <row r="27" spans="1:66" s="152" customFormat="1" x14ac:dyDescent="0.25">
      <c r="A27" s="235" t="s">
        <v>128</v>
      </c>
      <c r="B27" s="236"/>
      <c r="C27" s="236"/>
      <c r="D27" s="236"/>
      <c r="E27" s="236"/>
      <c r="F27" s="236"/>
      <c r="G27" s="236"/>
      <c r="H27" s="236"/>
      <c r="I27" s="236"/>
      <c r="J27" s="242" t="s">
        <v>129</v>
      </c>
      <c r="K27" s="242"/>
      <c r="L27" s="242"/>
      <c r="M27" s="242"/>
      <c r="N27" s="242"/>
      <c r="O27" s="242"/>
      <c r="P27" s="242"/>
      <c r="Q27" s="242"/>
      <c r="R27" s="242"/>
      <c r="S27" s="242"/>
      <c r="T27" s="242"/>
      <c r="U27" s="242"/>
      <c r="V27" s="242"/>
      <c r="W27" s="242"/>
      <c r="X27" s="242"/>
      <c r="Y27" s="242"/>
      <c r="Z27" s="242"/>
      <c r="AA27" s="242"/>
      <c r="AB27" s="242"/>
      <c r="AC27" s="242"/>
      <c r="AD27" s="242"/>
      <c r="AE27" s="242"/>
      <c r="AF27" s="242"/>
      <c r="AG27" s="242"/>
      <c r="AH27" s="242"/>
      <c r="AI27" s="242"/>
      <c r="AJ27" s="242"/>
      <c r="AK27" s="242"/>
      <c r="AL27" s="242"/>
      <c r="AM27" s="242"/>
      <c r="AN27" s="242"/>
      <c r="AO27" s="242"/>
      <c r="AP27" s="242"/>
      <c r="AQ27" s="242"/>
      <c r="AR27" s="242"/>
      <c r="AS27" s="242"/>
      <c r="AT27" s="242"/>
      <c r="AU27" s="242"/>
      <c r="AV27" s="242"/>
      <c r="AW27" s="242"/>
      <c r="AX27" s="242"/>
      <c r="AY27" s="242"/>
      <c r="AZ27" s="242"/>
      <c r="BA27" s="242"/>
      <c r="BB27" s="242"/>
      <c r="BC27" s="242"/>
      <c r="BD27" s="242"/>
      <c r="BE27" s="242"/>
      <c r="BF27" s="242"/>
      <c r="BG27" s="242"/>
      <c r="BH27" s="242"/>
      <c r="BI27" s="242"/>
      <c r="BJ27" s="159"/>
      <c r="BK27" s="157"/>
      <c r="BL27" s="157"/>
      <c r="BM27" s="157"/>
      <c r="BN27" s="158"/>
    </row>
    <row r="28" spans="1:66" s="152" customFormat="1" x14ac:dyDescent="0.25">
      <c r="A28" s="235" t="s">
        <v>130</v>
      </c>
      <c r="B28" s="236"/>
      <c r="C28" s="236"/>
      <c r="D28" s="236"/>
      <c r="E28" s="236"/>
      <c r="F28" s="236"/>
      <c r="G28" s="236"/>
      <c r="H28" s="236"/>
      <c r="I28" s="236"/>
      <c r="J28" s="242" t="s">
        <v>131</v>
      </c>
      <c r="K28" s="242"/>
      <c r="L28" s="242"/>
      <c r="M28" s="242"/>
      <c r="N28" s="242"/>
      <c r="O28" s="242"/>
      <c r="P28" s="242"/>
      <c r="Q28" s="242"/>
      <c r="R28" s="242"/>
      <c r="S28" s="242"/>
      <c r="T28" s="242"/>
      <c r="U28" s="242"/>
      <c r="V28" s="242"/>
      <c r="W28" s="242"/>
      <c r="X28" s="242"/>
      <c r="Y28" s="242"/>
      <c r="Z28" s="242"/>
      <c r="AA28" s="242"/>
      <c r="AB28" s="242"/>
      <c r="AC28" s="242"/>
      <c r="AD28" s="242"/>
      <c r="AE28" s="242"/>
      <c r="AF28" s="242"/>
      <c r="AG28" s="242"/>
      <c r="AH28" s="242"/>
      <c r="AI28" s="242"/>
      <c r="AJ28" s="242"/>
      <c r="AK28" s="242"/>
      <c r="AL28" s="242"/>
      <c r="AM28" s="242"/>
      <c r="AN28" s="242"/>
      <c r="AO28" s="242"/>
      <c r="AP28" s="242"/>
      <c r="AQ28" s="242"/>
      <c r="AR28" s="242"/>
      <c r="AS28" s="242"/>
      <c r="AT28" s="242"/>
      <c r="AU28" s="242"/>
      <c r="AV28" s="242"/>
      <c r="AW28" s="242"/>
      <c r="AX28" s="242"/>
      <c r="AY28" s="242"/>
      <c r="AZ28" s="242"/>
      <c r="BA28" s="242"/>
      <c r="BB28" s="242"/>
      <c r="BC28" s="242"/>
      <c r="BD28" s="242"/>
      <c r="BE28" s="242"/>
      <c r="BF28" s="242"/>
      <c r="BG28" s="242"/>
      <c r="BH28" s="242"/>
      <c r="BI28" s="242"/>
      <c r="BJ28" s="157"/>
      <c r="BK28" s="157"/>
      <c r="BL28" s="157"/>
      <c r="BM28" s="157"/>
      <c r="BN28" s="158"/>
    </row>
    <row r="29" spans="1:66" s="152" customFormat="1" x14ac:dyDescent="0.25">
      <c r="A29" s="235" t="s">
        <v>132</v>
      </c>
      <c r="B29" s="236"/>
      <c r="C29" s="236"/>
      <c r="D29" s="236"/>
      <c r="E29" s="236"/>
      <c r="F29" s="236"/>
      <c r="G29" s="236"/>
      <c r="H29" s="236"/>
      <c r="I29" s="236"/>
      <c r="J29" s="242" t="s">
        <v>133</v>
      </c>
      <c r="K29" s="242"/>
      <c r="L29" s="242"/>
      <c r="M29" s="242"/>
      <c r="N29" s="242"/>
      <c r="O29" s="242"/>
      <c r="P29" s="242"/>
      <c r="Q29" s="242"/>
      <c r="R29" s="242"/>
      <c r="S29" s="242"/>
      <c r="T29" s="242"/>
      <c r="U29" s="242"/>
      <c r="V29" s="242"/>
      <c r="W29" s="242"/>
      <c r="X29" s="242"/>
      <c r="Y29" s="242"/>
      <c r="Z29" s="242"/>
      <c r="AA29" s="242"/>
      <c r="AB29" s="242"/>
      <c r="AC29" s="242"/>
      <c r="AD29" s="242"/>
      <c r="AE29" s="242"/>
      <c r="AF29" s="242"/>
      <c r="AG29" s="242"/>
      <c r="AH29" s="242"/>
      <c r="AI29" s="242"/>
      <c r="AJ29" s="242"/>
      <c r="AK29" s="242"/>
      <c r="AL29" s="242"/>
      <c r="AM29" s="242"/>
      <c r="AN29" s="242"/>
      <c r="AO29" s="242"/>
      <c r="AP29" s="242"/>
      <c r="AQ29" s="242"/>
      <c r="AR29" s="242"/>
      <c r="AS29" s="242"/>
      <c r="AT29" s="242"/>
      <c r="AU29" s="242"/>
      <c r="AV29" s="242"/>
      <c r="AW29" s="242"/>
      <c r="AX29" s="242"/>
      <c r="AY29" s="242"/>
      <c r="AZ29" s="242"/>
      <c r="BA29" s="242"/>
      <c r="BB29" s="242"/>
      <c r="BC29" s="242"/>
      <c r="BD29" s="242"/>
      <c r="BE29" s="242"/>
      <c r="BF29" s="242"/>
      <c r="BG29" s="242"/>
      <c r="BH29" s="242"/>
      <c r="BI29" s="242"/>
      <c r="BJ29" s="157"/>
      <c r="BK29" s="157"/>
      <c r="BL29" s="157"/>
      <c r="BM29" s="157"/>
      <c r="BN29" s="158"/>
    </row>
    <row r="30" spans="1:66" s="152" customFormat="1" x14ac:dyDescent="0.25">
      <c r="A30" s="235" t="s">
        <v>134</v>
      </c>
      <c r="B30" s="236"/>
      <c r="C30" s="236"/>
      <c r="D30" s="236"/>
      <c r="E30" s="236"/>
      <c r="F30" s="236"/>
      <c r="G30" s="236"/>
      <c r="H30" s="236"/>
      <c r="I30" s="236"/>
      <c r="J30" s="242" t="s">
        <v>135</v>
      </c>
      <c r="K30" s="242"/>
      <c r="L30" s="242"/>
      <c r="M30" s="242"/>
      <c r="N30" s="242"/>
      <c r="O30" s="242"/>
      <c r="P30" s="242"/>
      <c r="Q30" s="242"/>
      <c r="R30" s="242"/>
      <c r="S30" s="242"/>
      <c r="T30" s="242"/>
      <c r="U30" s="242"/>
      <c r="V30" s="242"/>
      <c r="W30" s="242"/>
      <c r="X30" s="242"/>
      <c r="Y30" s="242"/>
      <c r="Z30" s="242"/>
      <c r="AA30" s="242"/>
      <c r="AB30" s="242"/>
      <c r="AC30" s="242"/>
      <c r="AD30" s="242"/>
      <c r="AE30" s="242"/>
      <c r="AF30" s="242"/>
      <c r="AG30" s="242"/>
      <c r="AH30" s="242"/>
      <c r="AI30" s="242"/>
      <c r="AJ30" s="242"/>
      <c r="AK30" s="242"/>
      <c r="AL30" s="242"/>
      <c r="AM30" s="242"/>
      <c r="AN30" s="242"/>
      <c r="AO30" s="242"/>
      <c r="AP30" s="242"/>
      <c r="AQ30" s="242"/>
      <c r="AR30" s="242"/>
      <c r="AS30" s="242"/>
      <c r="AT30" s="242"/>
      <c r="AU30" s="242"/>
      <c r="AV30" s="242"/>
      <c r="AW30" s="242"/>
      <c r="AX30" s="242"/>
      <c r="AY30" s="242"/>
      <c r="AZ30" s="242"/>
      <c r="BA30" s="242"/>
      <c r="BB30" s="242"/>
      <c r="BC30" s="242"/>
      <c r="BD30" s="242"/>
      <c r="BE30" s="242"/>
      <c r="BF30" s="242"/>
      <c r="BG30" s="242"/>
      <c r="BH30" s="242"/>
      <c r="BI30" s="242"/>
      <c r="BJ30" s="157"/>
      <c r="BK30" s="157"/>
      <c r="BL30" s="157"/>
      <c r="BM30" s="157"/>
      <c r="BN30" s="158"/>
    </row>
    <row r="31" spans="1:66" s="152" customFormat="1" x14ac:dyDescent="0.25">
      <c r="A31" s="235" t="s">
        <v>136</v>
      </c>
      <c r="B31" s="236"/>
      <c r="C31" s="236"/>
      <c r="D31" s="236"/>
      <c r="E31" s="236"/>
      <c r="F31" s="236"/>
      <c r="G31" s="236"/>
      <c r="H31" s="236"/>
      <c r="I31" s="236"/>
      <c r="J31" s="242" t="s">
        <v>137</v>
      </c>
      <c r="K31" s="242"/>
      <c r="L31" s="242"/>
      <c r="M31" s="242"/>
      <c r="N31" s="242"/>
      <c r="O31" s="242"/>
      <c r="P31" s="242"/>
      <c r="Q31" s="242"/>
      <c r="R31" s="242"/>
      <c r="S31" s="242"/>
      <c r="T31" s="242"/>
      <c r="U31" s="242"/>
      <c r="V31" s="242"/>
      <c r="W31" s="242"/>
      <c r="X31" s="242"/>
      <c r="Y31" s="242"/>
      <c r="Z31" s="242"/>
      <c r="AA31" s="242"/>
      <c r="AB31" s="242"/>
      <c r="AC31" s="242"/>
      <c r="AD31" s="242"/>
      <c r="AE31" s="242"/>
      <c r="AF31" s="242"/>
      <c r="AG31" s="242"/>
      <c r="AH31" s="242"/>
      <c r="AI31" s="242"/>
      <c r="AJ31" s="242"/>
      <c r="AK31" s="242"/>
      <c r="AL31" s="242"/>
      <c r="AM31" s="242"/>
      <c r="AN31" s="242"/>
      <c r="AO31" s="242"/>
      <c r="AP31" s="242"/>
      <c r="AQ31" s="242"/>
      <c r="AR31" s="242"/>
      <c r="AS31" s="242"/>
      <c r="AT31" s="242"/>
      <c r="AU31" s="242"/>
      <c r="AV31" s="242"/>
      <c r="AW31" s="242"/>
      <c r="AX31" s="242"/>
      <c r="AY31" s="242"/>
      <c r="AZ31" s="242"/>
      <c r="BA31" s="242"/>
      <c r="BB31" s="242"/>
      <c r="BC31" s="242"/>
      <c r="BD31" s="242"/>
      <c r="BE31" s="242"/>
      <c r="BF31" s="242"/>
      <c r="BG31" s="242"/>
      <c r="BH31" s="242"/>
      <c r="BI31" s="242"/>
      <c r="BJ31" s="157"/>
      <c r="BK31" s="157"/>
      <c r="BL31" s="157"/>
      <c r="BM31" s="157"/>
      <c r="BN31" s="158"/>
    </row>
    <row r="32" spans="1:66" s="152" customFormat="1" x14ac:dyDescent="0.25">
      <c r="A32" s="235" t="s">
        <v>138</v>
      </c>
      <c r="B32" s="236"/>
      <c r="C32" s="236"/>
      <c r="D32" s="236"/>
      <c r="E32" s="236"/>
      <c r="F32" s="236"/>
      <c r="G32" s="236"/>
      <c r="H32" s="236"/>
      <c r="I32" s="236"/>
      <c r="J32" s="242" t="s">
        <v>139</v>
      </c>
      <c r="K32" s="242"/>
      <c r="L32" s="242"/>
      <c r="M32" s="242"/>
      <c r="N32" s="242"/>
      <c r="O32" s="242"/>
      <c r="P32" s="242"/>
      <c r="Q32" s="242"/>
      <c r="R32" s="242"/>
      <c r="S32" s="242"/>
      <c r="T32" s="242"/>
      <c r="U32" s="242"/>
      <c r="V32" s="242"/>
      <c r="W32" s="242"/>
      <c r="X32" s="242"/>
      <c r="Y32" s="242"/>
      <c r="Z32" s="242"/>
      <c r="AA32" s="242"/>
      <c r="AB32" s="242"/>
      <c r="AC32" s="242"/>
      <c r="AD32" s="242"/>
      <c r="AE32" s="242"/>
      <c r="AF32" s="242"/>
      <c r="AG32" s="242"/>
      <c r="AH32" s="242"/>
      <c r="AI32" s="242"/>
      <c r="AJ32" s="242"/>
      <c r="AK32" s="242"/>
      <c r="AL32" s="242"/>
      <c r="AM32" s="242"/>
      <c r="AN32" s="242"/>
      <c r="AO32" s="242"/>
      <c r="AP32" s="242"/>
      <c r="AQ32" s="242"/>
      <c r="AR32" s="242"/>
      <c r="AS32" s="242"/>
      <c r="AT32" s="242"/>
      <c r="AU32" s="242"/>
      <c r="AV32" s="242"/>
      <c r="AW32" s="242"/>
      <c r="AX32" s="242"/>
      <c r="AY32" s="242"/>
      <c r="AZ32" s="242"/>
      <c r="BA32" s="242"/>
      <c r="BB32" s="242"/>
      <c r="BC32" s="242"/>
      <c r="BD32" s="242"/>
      <c r="BE32" s="242"/>
      <c r="BF32" s="242"/>
      <c r="BG32" s="242"/>
      <c r="BH32" s="242"/>
      <c r="BI32" s="242"/>
      <c r="BJ32" s="157"/>
      <c r="BK32" s="157"/>
      <c r="BL32" s="157"/>
      <c r="BM32" s="157"/>
      <c r="BN32" s="158"/>
    </row>
    <row r="33" spans="1:66" s="152" customFormat="1" x14ac:dyDescent="0.25">
      <c r="A33" s="235" t="s">
        <v>140</v>
      </c>
      <c r="B33" s="236"/>
      <c r="C33" s="236"/>
      <c r="D33" s="236"/>
      <c r="E33" s="236"/>
      <c r="F33" s="236"/>
      <c r="G33" s="236"/>
      <c r="H33" s="236"/>
      <c r="I33" s="236"/>
      <c r="J33" s="242" t="s">
        <v>141</v>
      </c>
      <c r="K33" s="242"/>
      <c r="L33" s="242"/>
      <c r="M33" s="242"/>
      <c r="N33" s="242"/>
      <c r="O33" s="242"/>
      <c r="P33" s="242"/>
      <c r="Q33" s="242"/>
      <c r="R33" s="242"/>
      <c r="S33" s="242"/>
      <c r="T33" s="242"/>
      <c r="U33" s="242"/>
      <c r="V33" s="242"/>
      <c r="W33" s="242"/>
      <c r="X33" s="242"/>
      <c r="Y33" s="242"/>
      <c r="Z33" s="242"/>
      <c r="AA33" s="242"/>
      <c r="AB33" s="242"/>
      <c r="AC33" s="242"/>
      <c r="AD33" s="242"/>
      <c r="AE33" s="242"/>
      <c r="AF33" s="242"/>
      <c r="AG33" s="242"/>
      <c r="AH33" s="242"/>
      <c r="AI33" s="242"/>
      <c r="AJ33" s="242"/>
      <c r="AK33" s="242"/>
      <c r="AL33" s="242"/>
      <c r="AM33" s="242"/>
      <c r="AN33" s="242"/>
      <c r="AO33" s="242"/>
      <c r="AP33" s="242"/>
      <c r="AQ33" s="242"/>
      <c r="AR33" s="242"/>
      <c r="AS33" s="242"/>
      <c r="AT33" s="242"/>
      <c r="AU33" s="242"/>
      <c r="AV33" s="242"/>
      <c r="AW33" s="242"/>
      <c r="AX33" s="242"/>
      <c r="AY33" s="242"/>
      <c r="AZ33" s="242"/>
      <c r="BA33" s="242"/>
      <c r="BB33" s="242"/>
      <c r="BC33" s="242"/>
      <c r="BD33" s="242"/>
      <c r="BE33" s="242"/>
      <c r="BF33" s="242"/>
      <c r="BG33" s="242"/>
      <c r="BH33" s="242"/>
      <c r="BI33" s="242"/>
      <c r="BJ33" s="157"/>
      <c r="BK33" s="157"/>
      <c r="BL33" s="157"/>
      <c r="BM33" s="157"/>
      <c r="BN33" s="158"/>
    </row>
    <row r="34" spans="1:66" s="152" customFormat="1" x14ac:dyDescent="0.25">
      <c r="A34" s="235" t="s">
        <v>142</v>
      </c>
      <c r="B34" s="236"/>
      <c r="C34" s="236"/>
      <c r="D34" s="236"/>
      <c r="E34" s="236"/>
      <c r="F34" s="236"/>
      <c r="G34" s="236"/>
      <c r="H34" s="236"/>
      <c r="I34" s="236"/>
      <c r="J34" s="242" t="s">
        <v>143</v>
      </c>
      <c r="K34" s="242"/>
      <c r="L34" s="242"/>
      <c r="M34" s="242"/>
      <c r="N34" s="242"/>
      <c r="O34" s="242"/>
      <c r="P34" s="242"/>
      <c r="Q34" s="242"/>
      <c r="R34" s="242"/>
      <c r="S34" s="242"/>
      <c r="T34" s="242"/>
      <c r="U34" s="242"/>
      <c r="V34" s="242"/>
      <c r="W34" s="242"/>
      <c r="X34" s="242"/>
      <c r="Y34" s="242"/>
      <c r="Z34" s="242"/>
      <c r="AA34" s="242"/>
      <c r="AB34" s="242"/>
      <c r="AC34" s="242"/>
      <c r="AD34" s="242"/>
      <c r="AE34" s="242"/>
      <c r="AF34" s="242"/>
      <c r="AG34" s="242"/>
      <c r="AH34" s="242"/>
      <c r="AI34" s="242"/>
      <c r="AJ34" s="242"/>
      <c r="AK34" s="242"/>
      <c r="AL34" s="242"/>
      <c r="AM34" s="242"/>
      <c r="AN34" s="242"/>
      <c r="AO34" s="242"/>
      <c r="AP34" s="242"/>
      <c r="AQ34" s="242"/>
      <c r="AR34" s="242"/>
      <c r="AS34" s="242"/>
      <c r="AT34" s="242"/>
      <c r="AU34" s="242"/>
      <c r="AV34" s="242"/>
      <c r="AW34" s="242"/>
      <c r="AX34" s="242"/>
      <c r="AY34" s="242"/>
      <c r="AZ34" s="242"/>
      <c r="BA34" s="242"/>
      <c r="BB34" s="242"/>
      <c r="BC34" s="242"/>
      <c r="BD34" s="242"/>
      <c r="BE34" s="242"/>
      <c r="BF34" s="242"/>
      <c r="BG34" s="242"/>
      <c r="BH34" s="242"/>
      <c r="BI34" s="242"/>
      <c r="BJ34" s="157"/>
      <c r="BK34" s="157"/>
      <c r="BL34" s="157"/>
      <c r="BM34" s="157"/>
      <c r="BN34" s="158"/>
    </row>
    <row r="35" spans="1:66" s="152" customFormat="1" x14ac:dyDescent="0.25">
      <c r="A35" s="235" t="s">
        <v>144</v>
      </c>
      <c r="B35" s="236"/>
      <c r="C35" s="236"/>
      <c r="D35" s="236"/>
      <c r="E35" s="236"/>
      <c r="F35" s="236"/>
      <c r="G35" s="236"/>
      <c r="H35" s="236"/>
      <c r="I35" s="236"/>
      <c r="J35" s="242" t="s">
        <v>145</v>
      </c>
      <c r="K35" s="242"/>
      <c r="L35" s="242"/>
      <c r="M35" s="242"/>
      <c r="N35" s="242"/>
      <c r="O35" s="242"/>
      <c r="P35" s="242"/>
      <c r="Q35" s="242"/>
      <c r="R35" s="242"/>
      <c r="S35" s="242"/>
      <c r="T35" s="242"/>
      <c r="U35" s="242"/>
      <c r="V35" s="242"/>
      <c r="W35" s="242"/>
      <c r="X35" s="242"/>
      <c r="Y35" s="242"/>
      <c r="Z35" s="242"/>
      <c r="AA35" s="242"/>
      <c r="AB35" s="242"/>
      <c r="AC35" s="242"/>
      <c r="AD35" s="242"/>
      <c r="AE35" s="242"/>
      <c r="AF35" s="242"/>
      <c r="AG35" s="242"/>
      <c r="AH35" s="242"/>
      <c r="AI35" s="242"/>
      <c r="AJ35" s="242"/>
      <c r="AK35" s="242"/>
      <c r="AL35" s="242"/>
      <c r="AM35" s="242"/>
      <c r="AN35" s="242"/>
      <c r="AO35" s="242"/>
      <c r="AP35" s="242"/>
      <c r="AQ35" s="242"/>
      <c r="AR35" s="242"/>
      <c r="AS35" s="242"/>
      <c r="AT35" s="242"/>
      <c r="AU35" s="242"/>
      <c r="AV35" s="242"/>
      <c r="AW35" s="242"/>
      <c r="AX35" s="242"/>
      <c r="AY35" s="242"/>
      <c r="AZ35" s="242"/>
      <c r="BA35" s="242"/>
      <c r="BB35" s="242"/>
      <c r="BC35" s="242"/>
      <c r="BD35" s="242"/>
      <c r="BE35" s="242"/>
      <c r="BF35" s="242"/>
      <c r="BG35" s="242"/>
      <c r="BH35" s="242"/>
      <c r="BI35" s="242"/>
      <c r="BJ35" s="157"/>
      <c r="BK35" s="157"/>
      <c r="BL35" s="157"/>
      <c r="BM35" s="157"/>
      <c r="BN35" s="158"/>
    </row>
    <row r="36" spans="1:66" s="152" customFormat="1" x14ac:dyDescent="0.25">
      <c r="A36" s="235" t="s">
        <v>146</v>
      </c>
      <c r="B36" s="236"/>
      <c r="C36" s="236"/>
      <c r="D36" s="236"/>
      <c r="E36" s="236"/>
      <c r="F36" s="236"/>
      <c r="G36" s="236"/>
      <c r="H36" s="236"/>
      <c r="I36" s="236"/>
      <c r="J36" s="242" t="s">
        <v>147</v>
      </c>
      <c r="K36" s="242"/>
      <c r="L36" s="242"/>
      <c r="M36" s="242"/>
      <c r="N36" s="242"/>
      <c r="O36" s="242"/>
      <c r="P36" s="242"/>
      <c r="Q36" s="242"/>
      <c r="R36" s="242"/>
      <c r="S36" s="242"/>
      <c r="T36" s="242"/>
      <c r="U36" s="242"/>
      <c r="V36" s="242"/>
      <c r="W36" s="242"/>
      <c r="X36" s="242"/>
      <c r="Y36" s="242"/>
      <c r="Z36" s="242"/>
      <c r="AA36" s="242"/>
      <c r="AB36" s="242"/>
      <c r="AC36" s="242"/>
      <c r="AD36" s="242"/>
      <c r="AE36" s="242"/>
      <c r="AF36" s="242"/>
      <c r="AG36" s="242"/>
      <c r="AH36" s="242"/>
      <c r="AI36" s="242"/>
      <c r="AJ36" s="242"/>
      <c r="AK36" s="242"/>
      <c r="AL36" s="242"/>
      <c r="AM36" s="242"/>
      <c r="AN36" s="242"/>
      <c r="AO36" s="242"/>
      <c r="AP36" s="242"/>
      <c r="AQ36" s="242"/>
      <c r="AR36" s="242"/>
      <c r="AS36" s="242"/>
      <c r="AT36" s="242"/>
      <c r="AU36" s="242"/>
      <c r="AV36" s="242"/>
      <c r="AW36" s="242"/>
      <c r="AX36" s="242"/>
      <c r="AY36" s="242"/>
      <c r="AZ36" s="242"/>
      <c r="BA36" s="242"/>
      <c r="BB36" s="242"/>
      <c r="BC36" s="242"/>
      <c r="BD36" s="242"/>
      <c r="BE36" s="242"/>
      <c r="BF36" s="242"/>
      <c r="BG36" s="242"/>
      <c r="BH36" s="242"/>
      <c r="BI36" s="242"/>
      <c r="BJ36" s="157"/>
      <c r="BK36" s="157"/>
      <c r="BL36" s="157"/>
      <c r="BM36" s="157"/>
      <c r="BN36" s="158"/>
    </row>
    <row r="37" spans="1:66" s="152" customFormat="1" x14ac:dyDescent="0.25">
      <c r="A37" s="235" t="s">
        <v>148</v>
      </c>
      <c r="B37" s="236"/>
      <c r="C37" s="236"/>
      <c r="D37" s="236"/>
      <c r="E37" s="236"/>
      <c r="F37" s="236"/>
      <c r="G37" s="236"/>
      <c r="H37" s="236"/>
      <c r="I37" s="236"/>
      <c r="J37" s="242" t="s">
        <v>149</v>
      </c>
      <c r="K37" s="242"/>
      <c r="L37" s="242"/>
      <c r="M37" s="242"/>
      <c r="N37" s="242"/>
      <c r="O37" s="242"/>
      <c r="P37" s="242"/>
      <c r="Q37" s="242"/>
      <c r="R37" s="242"/>
      <c r="S37" s="242"/>
      <c r="T37" s="242"/>
      <c r="U37" s="242"/>
      <c r="V37" s="242"/>
      <c r="W37" s="242"/>
      <c r="X37" s="242"/>
      <c r="Y37" s="242"/>
      <c r="Z37" s="242"/>
      <c r="AA37" s="242"/>
      <c r="AB37" s="242"/>
      <c r="AC37" s="242"/>
      <c r="AD37" s="242"/>
      <c r="AE37" s="242"/>
      <c r="AF37" s="242"/>
      <c r="AG37" s="242"/>
      <c r="AH37" s="242"/>
      <c r="AI37" s="242"/>
      <c r="AJ37" s="242"/>
      <c r="AK37" s="242"/>
      <c r="AL37" s="242"/>
      <c r="AM37" s="242"/>
      <c r="AN37" s="242"/>
      <c r="AO37" s="242"/>
      <c r="AP37" s="242"/>
      <c r="AQ37" s="242"/>
      <c r="AR37" s="242"/>
      <c r="AS37" s="242"/>
      <c r="AT37" s="242"/>
      <c r="AU37" s="242"/>
      <c r="AV37" s="242"/>
      <c r="AW37" s="242"/>
      <c r="AX37" s="242"/>
      <c r="AY37" s="242"/>
      <c r="AZ37" s="242"/>
      <c r="BA37" s="242"/>
      <c r="BB37" s="242"/>
      <c r="BC37" s="242"/>
      <c r="BD37" s="242"/>
      <c r="BE37" s="242"/>
      <c r="BF37" s="242"/>
      <c r="BG37" s="242"/>
      <c r="BH37" s="242"/>
      <c r="BI37" s="242"/>
      <c r="BJ37" s="157"/>
      <c r="BK37" s="157"/>
      <c r="BL37" s="157"/>
      <c r="BM37" s="157"/>
      <c r="BN37" s="158"/>
    </row>
    <row r="38" spans="1:66" s="166" customFormat="1" x14ac:dyDescent="0.25">
      <c r="A38" s="243"/>
      <c r="B38" s="244"/>
      <c r="C38" s="244"/>
      <c r="D38" s="244"/>
      <c r="E38" s="244"/>
      <c r="F38" s="244"/>
      <c r="G38" s="244"/>
      <c r="H38" s="244"/>
      <c r="I38" s="244"/>
      <c r="J38" s="245" t="s">
        <v>150</v>
      </c>
      <c r="K38" s="245"/>
      <c r="L38" s="245"/>
      <c r="M38" s="245"/>
      <c r="N38" s="245"/>
      <c r="O38" s="245"/>
      <c r="P38" s="245"/>
      <c r="Q38" s="245"/>
      <c r="R38" s="245"/>
      <c r="S38" s="245"/>
      <c r="T38" s="245"/>
      <c r="U38" s="245"/>
      <c r="V38" s="245"/>
      <c r="W38" s="245"/>
      <c r="X38" s="245"/>
      <c r="Y38" s="245"/>
      <c r="Z38" s="245"/>
      <c r="AA38" s="245"/>
      <c r="AB38" s="245"/>
      <c r="AC38" s="245"/>
      <c r="AD38" s="245"/>
      <c r="AE38" s="245"/>
      <c r="AF38" s="245"/>
      <c r="AG38" s="245"/>
      <c r="AH38" s="245"/>
      <c r="AI38" s="245"/>
      <c r="AJ38" s="245"/>
      <c r="AK38" s="245"/>
      <c r="AL38" s="245"/>
      <c r="AM38" s="245"/>
      <c r="AN38" s="245"/>
      <c r="AO38" s="245"/>
      <c r="AP38" s="245"/>
      <c r="AQ38" s="245"/>
      <c r="AR38" s="245"/>
      <c r="AS38" s="245"/>
      <c r="AT38" s="245"/>
      <c r="AU38" s="245"/>
      <c r="AV38" s="245"/>
      <c r="AW38" s="245"/>
      <c r="AX38" s="245"/>
      <c r="AY38" s="245"/>
      <c r="AZ38" s="245"/>
      <c r="BA38" s="245"/>
      <c r="BB38" s="245"/>
      <c r="BC38" s="245"/>
      <c r="BD38" s="245"/>
      <c r="BE38" s="245"/>
      <c r="BF38" s="245"/>
      <c r="BG38" s="245"/>
      <c r="BH38" s="245"/>
      <c r="BI38" s="245"/>
      <c r="BJ38" s="164">
        <f>BJ14+BJ30</f>
        <v>4.1830999999999996</v>
      </c>
      <c r="BK38" s="164">
        <f>BK14+BK30</f>
        <v>3.4149200000000004</v>
      </c>
      <c r="BL38" s="164">
        <f>BL14+BL30</f>
        <v>4.2952000000000004</v>
      </c>
      <c r="BM38" s="164">
        <f>BM14+BM30</f>
        <v>4.3069999999999995</v>
      </c>
      <c r="BN38" s="165">
        <f>BN14+BN30</f>
        <v>4.3069999999999995</v>
      </c>
    </row>
    <row r="39" spans="1:66" s="152" customFormat="1" x14ac:dyDescent="0.25">
      <c r="A39" s="235"/>
      <c r="B39" s="236"/>
      <c r="C39" s="236"/>
      <c r="D39" s="236"/>
      <c r="E39" s="236"/>
      <c r="F39" s="236"/>
      <c r="G39" s="236"/>
      <c r="H39" s="236"/>
      <c r="I39" s="236"/>
      <c r="J39" s="242" t="s">
        <v>151</v>
      </c>
      <c r="K39" s="242"/>
      <c r="L39" s="242"/>
      <c r="M39" s="242"/>
      <c r="N39" s="242"/>
      <c r="O39" s="242"/>
      <c r="P39" s="242"/>
      <c r="Q39" s="242"/>
      <c r="R39" s="242"/>
      <c r="S39" s="242"/>
      <c r="T39" s="242"/>
      <c r="U39" s="242"/>
      <c r="V39" s="242"/>
      <c r="W39" s="242"/>
      <c r="X39" s="242"/>
      <c r="Y39" s="242"/>
      <c r="Z39" s="242"/>
      <c r="AA39" s="242"/>
      <c r="AB39" s="242"/>
      <c r="AC39" s="242"/>
      <c r="AD39" s="242"/>
      <c r="AE39" s="242"/>
      <c r="AF39" s="242"/>
      <c r="AG39" s="242"/>
      <c r="AH39" s="242"/>
      <c r="AI39" s="242"/>
      <c r="AJ39" s="242"/>
      <c r="AK39" s="242"/>
      <c r="AL39" s="242"/>
      <c r="AM39" s="242"/>
      <c r="AN39" s="242"/>
      <c r="AO39" s="242"/>
      <c r="AP39" s="242"/>
      <c r="AQ39" s="242"/>
      <c r="AR39" s="242"/>
      <c r="AS39" s="242"/>
      <c r="AT39" s="242"/>
      <c r="AU39" s="242"/>
      <c r="AV39" s="242"/>
      <c r="AW39" s="242"/>
      <c r="AX39" s="242"/>
      <c r="AY39" s="242"/>
      <c r="AZ39" s="242"/>
      <c r="BA39" s="242"/>
      <c r="BB39" s="242"/>
      <c r="BC39" s="242"/>
      <c r="BD39" s="242"/>
      <c r="BE39" s="242"/>
      <c r="BF39" s="242"/>
      <c r="BG39" s="242"/>
      <c r="BH39" s="242"/>
      <c r="BI39" s="242"/>
      <c r="BJ39" s="157"/>
      <c r="BK39" s="157"/>
      <c r="BL39" s="157"/>
      <c r="BM39" s="157"/>
      <c r="BN39" s="158"/>
    </row>
    <row r="40" spans="1:66" s="152" customFormat="1" x14ac:dyDescent="0.25">
      <c r="A40" s="235"/>
      <c r="B40" s="236"/>
      <c r="C40" s="236"/>
      <c r="D40" s="236"/>
      <c r="E40" s="236"/>
      <c r="F40" s="236"/>
      <c r="G40" s="236"/>
      <c r="H40" s="236"/>
      <c r="I40" s="236"/>
      <c r="J40" s="237" t="s">
        <v>152</v>
      </c>
      <c r="K40" s="237"/>
      <c r="L40" s="237"/>
      <c r="M40" s="237"/>
      <c r="N40" s="237"/>
      <c r="O40" s="237"/>
      <c r="P40" s="237"/>
      <c r="Q40" s="237"/>
      <c r="R40" s="237"/>
      <c r="S40" s="237"/>
      <c r="T40" s="237"/>
      <c r="U40" s="237"/>
      <c r="V40" s="237"/>
      <c r="W40" s="237"/>
      <c r="X40" s="237"/>
      <c r="Y40" s="237"/>
      <c r="Z40" s="237"/>
      <c r="AA40" s="237"/>
      <c r="AB40" s="237"/>
      <c r="AC40" s="237"/>
      <c r="AD40" s="237"/>
      <c r="AE40" s="237"/>
      <c r="AF40" s="237"/>
      <c r="AG40" s="237"/>
      <c r="AH40" s="237"/>
      <c r="AI40" s="237"/>
      <c r="AJ40" s="237"/>
      <c r="AK40" s="237"/>
      <c r="AL40" s="237"/>
      <c r="AM40" s="237"/>
      <c r="AN40" s="237"/>
      <c r="AO40" s="237"/>
      <c r="AP40" s="237"/>
      <c r="AQ40" s="237"/>
      <c r="AR40" s="237"/>
      <c r="AS40" s="237"/>
      <c r="AT40" s="237"/>
      <c r="AU40" s="237"/>
      <c r="AV40" s="237"/>
      <c r="AW40" s="237"/>
      <c r="AX40" s="237"/>
      <c r="AY40" s="237"/>
      <c r="AZ40" s="237"/>
      <c r="BA40" s="237"/>
      <c r="BB40" s="237"/>
      <c r="BC40" s="237"/>
      <c r="BD40" s="237"/>
      <c r="BE40" s="237"/>
      <c r="BF40" s="237"/>
      <c r="BG40" s="237"/>
      <c r="BH40" s="237"/>
      <c r="BI40" s="237"/>
      <c r="BJ40" s="157"/>
      <c r="BK40" s="157"/>
      <c r="BL40" s="157"/>
      <c r="BM40" s="157"/>
      <c r="BN40" s="158"/>
    </row>
    <row r="41" spans="1:66" s="152" customFormat="1" ht="13.5" thickBot="1" x14ac:dyDescent="0.3">
      <c r="A41" s="238"/>
      <c r="B41" s="239"/>
      <c r="C41" s="239"/>
      <c r="D41" s="239"/>
      <c r="E41" s="239"/>
      <c r="F41" s="239"/>
      <c r="G41" s="239"/>
      <c r="H41" s="239"/>
      <c r="I41" s="239"/>
      <c r="J41" s="240" t="s">
        <v>153</v>
      </c>
      <c r="K41" s="240"/>
      <c r="L41" s="240"/>
      <c r="M41" s="240"/>
      <c r="N41" s="240"/>
      <c r="O41" s="240"/>
      <c r="P41" s="240"/>
      <c r="Q41" s="240"/>
      <c r="R41" s="240"/>
      <c r="S41" s="240"/>
      <c r="T41" s="240"/>
      <c r="U41" s="240"/>
      <c r="V41" s="240"/>
      <c r="W41" s="240"/>
      <c r="X41" s="240"/>
      <c r="Y41" s="240"/>
      <c r="Z41" s="240"/>
      <c r="AA41" s="240"/>
      <c r="AB41" s="240"/>
      <c r="AC41" s="240"/>
      <c r="AD41" s="240"/>
      <c r="AE41" s="240"/>
      <c r="AF41" s="240"/>
      <c r="AG41" s="240"/>
      <c r="AH41" s="240"/>
      <c r="AI41" s="240"/>
      <c r="AJ41" s="240"/>
      <c r="AK41" s="240"/>
      <c r="AL41" s="240"/>
      <c r="AM41" s="240"/>
      <c r="AN41" s="240"/>
      <c r="AO41" s="240"/>
      <c r="AP41" s="240"/>
      <c r="AQ41" s="240"/>
      <c r="AR41" s="240"/>
      <c r="AS41" s="240"/>
      <c r="AT41" s="240"/>
      <c r="AU41" s="240"/>
      <c r="AV41" s="240"/>
      <c r="AW41" s="240"/>
      <c r="AX41" s="240"/>
      <c r="AY41" s="240"/>
      <c r="AZ41" s="240"/>
      <c r="BA41" s="240"/>
      <c r="BB41" s="240"/>
      <c r="BC41" s="240"/>
      <c r="BD41" s="240"/>
      <c r="BE41" s="240"/>
      <c r="BF41" s="240"/>
      <c r="BG41" s="240"/>
      <c r="BH41" s="240"/>
      <c r="BI41" s="240"/>
      <c r="BJ41" s="167"/>
      <c r="BK41" s="167"/>
      <c r="BL41" s="167"/>
      <c r="BM41" s="167"/>
      <c r="BN41" s="168"/>
    </row>
    <row r="42" spans="1:66" s="142" customFormat="1" ht="18.75" hidden="1" customHeight="1" outlineLevel="1" x14ac:dyDescent="0.2">
      <c r="G42" s="169" t="s">
        <v>154</v>
      </c>
      <c r="H42" s="142" t="s">
        <v>155</v>
      </c>
    </row>
    <row r="43" spans="1:66" s="142" customFormat="1" ht="11.25" hidden="1" outlineLevel="1" x14ac:dyDescent="0.2">
      <c r="F43" s="169"/>
      <c r="G43" s="169" t="s">
        <v>156</v>
      </c>
      <c r="H43" s="142" t="s">
        <v>157</v>
      </c>
    </row>
    <row r="44" spans="1:66" collapsed="1" x14ac:dyDescent="0.2"/>
    <row r="49" spans="1:66" s="170" customFormat="1" ht="15" x14ac:dyDescent="0.25">
      <c r="A49" s="170" t="s">
        <v>158</v>
      </c>
      <c r="BM49" s="241" t="s">
        <v>89</v>
      </c>
      <c r="BN49" s="241"/>
    </row>
  </sheetData>
  <mergeCells count="66">
    <mergeCell ref="A15:I15"/>
    <mergeCell ref="J15:BI15"/>
    <mergeCell ref="BL1:BN1"/>
    <mergeCell ref="A3:BN3"/>
    <mergeCell ref="BL5:BN5"/>
    <mergeCell ref="BJ6:BN6"/>
    <mergeCell ref="BJ7:BN7"/>
    <mergeCell ref="BL8:BN8"/>
    <mergeCell ref="BL9:BN9"/>
    <mergeCell ref="A13:I13"/>
    <mergeCell ref="J13:BI13"/>
    <mergeCell ref="A14:I14"/>
    <mergeCell ref="J14:BI14"/>
    <mergeCell ref="A16:I16"/>
    <mergeCell ref="J16:BI16"/>
    <mergeCell ref="A17:I17"/>
    <mergeCell ref="J17:BI17"/>
    <mergeCell ref="A18:I18"/>
    <mergeCell ref="J18:BI18"/>
    <mergeCell ref="A19:I19"/>
    <mergeCell ref="J19:BI19"/>
    <mergeCell ref="A20:I20"/>
    <mergeCell ref="J20:BI20"/>
    <mergeCell ref="A21:I21"/>
    <mergeCell ref="J21:BI21"/>
    <mergeCell ref="A22:I22"/>
    <mergeCell ref="J22:BI22"/>
    <mergeCell ref="A23:I23"/>
    <mergeCell ref="J23:BI23"/>
    <mergeCell ref="A24:I24"/>
    <mergeCell ref="J24:BI24"/>
    <mergeCell ref="A25:I25"/>
    <mergeCell ref="J25:BI25"/>
    <mergeCell ref="A26:I26"/>
    <mergeCell ref="J26:BI26"/>
    <mergeCell ref="A27:I27"/>
    <mergeCell ref="J27:BI27"/>
    <mergeCell ref="A28:I28"/>
    <mergeCell ref="J28:BI28"/>
    <mergeCell ref="A29:I29"/>
    <mergeCell ref="J29:BI29"/>
    <mergeCell ref="A30:I30"/>
    <mergeCell ref="J30:BI30"/>
    <mergeCell ref="A31:I31"/>
    <mergeCell ref="J31:BI31"/>
    <mergeCell ref="A32:I32"/>
    <mergeCell ref="J32:BI32"/>
    <mergeCell ref="A33:I33"/>
    <mergeCell ref="J33:BI33"/>
    <mergeCell ref="A34:I34"/>
    <mergeCell ref="J34:BI34"/>
    <mergeCell ref="A35:I35"/>
    <mergeCell ref="J35:BI35"/>
    <mergeCell ref="A36:I36"/>
    <mergeCell ref="J36:BI36"/>
    <mergeCell ref="A37:I37"/>
    <mergeCell ref="J37:BI37"/>
    <mergeCell ref="A38:I38"/>
    <mergeCell ref="J38:BI38"/>
    <mergeCell ref="A39:I39"/>
    <mergeCell ref="J39:BI39"/>
    <mergeCell ref="A40:I40"/>
    <mergeCell ref="J40:BI40"/>
    <mergeCell ref="A41:I41"/>
    <mergeCell ref="J41:BI41"/>
    <mergeCell ref="BM49:BN49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1.1</vt:lpstr>
      <vt:lpstr>1.3 15-19</vt:lpstr>
      <vt:lpstr>4.2</vt:lpstr>
      <vt:lpstr>'1.1'!Заголовки_для_печати</vt:lpstr>
      <vt:lpstr>'1.1'!Область_печати</vt:lpstr>
      <vt:lpstr>'1.3 15-19'!Область_печати</vt:lpstr>
    </vt:vector>
  </TitlesOfParts>
  <Company>Плановый отдел ГЭП ВОКЭ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Панько Дарья</dc:creator>
  <cp:lastModifiedBy>Аввакумов Андрей</cp:lastModifiedBy>
  <dcterms:created xsi:type="dcterms:W3CDTF">2015-12-25T08:44:37Z</dcterms:created>
  <dcterms:modified xsi:type="dcterms:W3CDTF">2015-12-25T09:15:15Z</dcterms:modified>
</cp:coreProperties>
</file>