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9525"/>
  </bookViews>
  <sheets>
    <sheet name="структура и объем затрат (план " sheetId="1" r:id="rId1"/>
  </sheets>
  <externalReferences>
    <externalReference r:id="rId2"/>
    <externalReference r:id="rId3"/>
  </externalReferences>
  <definedNames>
    <definedName name="ГП_ВО_ОЭТС_ФСК">#REF!</definedName>
    <definedName name="ГП_ВО_ОЭТС_ФСК_М">#REF!</definedName>
    <definedName name="_xlnm.Print_Area" localSheetId="0">'структура и объем затрат (план '!$A$1:$G$85</definedName>
  </definedNames>
  <calcPr calcId="145621"/>
</workbook>
</file>

<file path=xl/calcChain.xml><?xml version="1.0" encoding="utf-8"?>
<calcChain xmlns="http://schemas.openxmlformats.org/spreadsheetml/2006/main">
  <c r="E20" i="1" l="1"/>
  <c r="E19" i="1" s="1"/>
  <c r="E27" i="1"/>
  <c r="E32" i="1"/>
  <c r="E34" i="1"/>
  <c r="E33" i="1" s="1"/>
  <c r="E38" i="1"/>
  <c r="E42" i="1"/>
  <c r="E48" i="1"/>
  <c r="E51" i="1"/>
  <c r="E54" i="1"/>
  <c r="E59" i="1"/>
  <c r="E60" i="1"/>
  <c r="E61" i="1"/>
  <c r="E65" i="1"/>
  <c r="E64" i="1" s="1"/>
  <c r="E66" i="1"/>
  <c r="E68" i="1"/>
  <c r="E70" i="1"/>
  <c r="E69" i="1" s="1"/>
  <c r="E71" i="1"/>
  <c r="E18" i="1" l="1"/>
</calcChain>
</file>

<file path=xl/sharedStrings.xml><?xml version="1.0" encoding="utf-8"?>
<sst xmlns="http://schemas.openxmlformats.org/spreadsheetml/2006/main" count="176" uniqueCount="125">
  <si>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</si>
  <si>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</si>
  <si>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</si>
  <si>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</si>
  <si>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</si>
  <si>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t>%</t>
  </si>
  <si>
    <t>норматив технологического расхода (потерь) электрической энергии, установленный Минэнерго России *****</t>
  </si>
  <si>
    <t>8</t>
  </si>
  <si>
    <t>тыс. руб.</t>
  </si>
  <si>
    <t>в том числе за счет платы за технологическое присоединение</t>
  </si>
  <si>
    <t>7.1</t>
  </si>
  <si>
    <t>Ввод в эксплуатацию новых объектов электросетевого комплекса на конец года</t>
  </si>
  <si>
    <t>7</t>
  </si>
  <si>
    <t>Доля кабельных линий электропередач</t>
  </si>
  <si>
    <t>6</t>
  </si>
  <si>
    <t>НН</t>
  </si>
  <si>
    <t>СН2</t>
  </si>
  <si>
    <t>СН1</t>
  </si>
  <si>
    <t>ВН</t>
  </si>
  <si>
    <t>км</t>
  </si>
  <si>
    <t>Длина линий электропередач, всего</t>
  </si>
  <si>
    <t>5</t>
  </si>
  <si>
    <t>у.е.</t>
  </si>
  <si>
    <t>Количество условных единиц по подстанциям, всего</t>
  </si>
  <si>
    <t>4</t>
  </si>
  <si>
    <t>Количество условных единиц по линиям электропередач, всего</t>
  </si>
  <si>
    <t>3</t>
  </si>
  <si>
    <t>МВа</t>
  </si>
  <si>
    <t>Трансформаторная мощность подстанций, всего</t>
  </si>
  <si>
    <t>2</t>
  </si>
  <si>
    <t>шт.</t>
  </si>
  <si>
    <t>общее количество точек подключения на конец года</t>
  </si>
  <si>
    <t>1</t>
  </si>
  <si>
    <t>х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</si>
  <si>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</si>
  <si>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IV</t>
  </si>
  <si>
    <t>руб./кВтч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</si>
  <si>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</si>
  <si>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1.2</t>
  </si>
  <si>
    <t>МВт∙ч</t>
  </si>
  <si>
    <t>Справочно:
Объем технологических потерь</t>
  </si>
  <si>
    <t>1.1</t>
  </si>
  <si>
    <t>Необходимая валовая выручка на оплату технологического расхода (потерь) электроэнергии</t>
  </si>
  <si>
    <t>III</t>
  </si>
  <si>
    <t>Справочно: расходы на ремонт, всего (пункт 1.1.1.2 + пункт 1.1.2.1)</t>
  </si>
  <si>
    <t>II</t>
  </si>
  <si>
    <t>недополученный по независящим причинам доход (+)/избыток средств, полученный в предыдущем периоде регулирования (-)</t>
  </si>
  <si>
    <t>1.3</t>
  </si>
  <si>
    <t>прочие неподконтрольные расходы (с расшифровкой)</t>
  </si>
  <si>
    <t>1.2.12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</si>
  <si>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</si>
  <si>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1.2.11</t>
  </si>
  <si>
    <t>ед.</t>
  </si>
  <si>
    <t>Справочно: "Количество льготных технологических присоединений"</t>
  </si>
  <si>
    <t>1.2.10.1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</si>
  <si>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</si>
  <si>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</t>
  </si>
  <si>
    <t>прочие налоги</t>
  </si>
  <si>
    <t>1.2.9</t>
  </si>
  <si>
    <t>налог на прибыль</t>
  </si>
  <si>
    <t>1.2.8</t>
  </si>
  <si>
    <t>прибыль на капитальные вложения</t>
  </si>
  <si>
    <t>1.2.7</t>
  </si>
  <si>
    <t>амортизация</t>
  </si>
  <si>
    <t>1.2.6</t>
  </si>
  <si>
    <t>расходы на возврат и обслуживание долгосрочных заемных средств, направляемых на финансирование капитальных вложений</t>
  </si>
  <si>
    <t>1.2.5</t>
  </si>
  <si>
    <t>отчисления на социальные нужды</t>
  </si>
  <si>
    <t>1.2.4</t>
  </si>
  <si>
    <t>Плата за аренду имущества</t>
  </si>
  <si>
    <t>1.2.3</t>
  </si>
  <si>
    <t>Расходы на оплату технологического присоединения к сетям смежной сетевой организации</t>
  </si>
  <si>
    <t>1.2.2</t>
  </si>
  <si>
    <t>Оплата услуг ОАО "ФСК ЕЭС"</t>
  </si>
  <si>
    <t>1.2.1</t>
  </si>
  <si>
    <t>Неподконтрольные расходы, включенные в НВВ, всего</t>
  </si>
  <si>
    <t>Расходы из прибыли в составе подконтрольных расходов</t>
  </si>
  <si>
    <t>1.1.5</t>
  </si>
  <si>
    <t>Расходы на обслуживание операционных заемных средств в составе подконтрольных расходов</t>
  </si>
  <si>
    <t>1.1.4</t>
  </si>
  <si>
    <t>в том числе прочие расходы (с расшифровкой)****</t>
  </si>
  <si>
    <t>1.1.3.3</t>
  </si>
  <si>
    <t>в том числе транспортные услуги</t>
  </si>
  <si>
    <t>1.1.3.2</t>
  </si>
  <si>
    <t>в том числе прибыль на социальное развитие (включая социальные выплаты)</t>
  </si>
  <si>
    <t>1.1.3.1</t>
  </si>
  <si>
    <t>Прочие подконтрольные расходы (с расшифровкой)</t>
  </si>
  <si>
    <t>1.1.3</t>
  </si>
  <si>
    <t>в том числе на ремонт</t>
  </si>
  <si>
    <t>1.1.2.1</t>
  </si>
  <si>
    <t>Фонд оплаты труда</t>
  </si>
  <si>
    <t>1.1.2</t>
  </si>
  <si>
    <t>1.1.1.3.1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</si>
  <si>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</si>
  <si>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</t>
  </si>
  <si>
    <t>на ремонт</t>
  </si>
  <si>
    <t>1.1.1.2</t>
  </si>
  <si>
    <t>в том числе на сырье, материалы, запасные части, инструмент, топливо</t>
  </si>
  <si>
    <t>1.1.1.1</t>
  </si>
  <si>
    <t>Материальные расходы, всего</t>
  </si>
  <si>
    <t>1.1.1</t>
  </si>
  <si>
    <t>Подконтрольные расходы, всего</t>
  </si>
  <si>
    <t>Необходимая валовая выручка на содержание</t>
  </si>
  <si>
    <t>Структура затрат</t>
  </si>
  <si>
    <t>I</t>
  </si>
  <si>
    <t>факт **</t>
  </si>
  <si>
    <t>план *</t>
  </si>
  <si>
    <t>Примечание ***</t>
  </si>
  <si>
    <t>Ед. изм.</t>
  </si>
  <si>
    <t>Показатель</t>
  </si>
  <si>
    <t>№ п/п</t>
  </si>
  <si>
    <t xml:space="preserve"> гг.</t>
  </si>
  <si>
    <t>Долгосрочный период регулирования: 2015-2019</t>
  </si>
  <si>
    <t>КПП:</t>
  </si>
  <si>
    <t>3518009424</t>
  </si>
  <si>
    <t>ИНН:</t>
  </si>
  <si>
    <t>АО "Тотемская ЭТС"</t>
  </si>
  <si>
    <t>Наименование организации:</t>
  </si>
  <si>
    <t>методом долгосрочной индексации необходимой валовой выручки</t>
  </si>
  <si>
    <t>организациями, регулирование деятельности которых осуществляется</t>
  </si>
  <si>
    <t>на оказание услуг по передаче электрической энергии сетевыми</t>
  </si>
  <si>
    <t>Форма раскрытия информации о структуре и объемах затрат</t>
  </si>
  <si>
    <t>от 24 октября 2014 г. № 1831-э</t>
  </si>
  <si>
    <t>к приказу Федеральной службы по тарифам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</si>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</sst>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_-* #,##0_р_._-;\-* #,##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5" fillId="0" borderId="0" xfId="0" applyFont="1"/>
    <xf numFmtId="164" fontId="5" fillId="0" borderId="0" xfId="1" applyFont="1"/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7" fontId="5" fillId="0" borderId="0" xfId="1" applyNumberFormat="1" applyFont="1"/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Процентный 10" xfId="4"/>
    <cellStyle name="Финансовый" xfId="1" builtinId="3"/>
    <cellStyle name="Финансов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63;&#1040;&#1071;\&#1055;&#1045;&#1056;&#1045;&#1044;&#1040;&#1063;&#1040;\2016\&#1087;&#1086;&#1089;&#1090;&#1072;&#1085;&#1086;&#1074;&#1083;&#1077;&#1085;&#1080;&#1103;%20&#1088;&#1101;&#1082;%20&#1080;%20&#1087;&#1088;&#1086;&#1095;\&#1088;&#1072;&#1089;&#1095;&#1077;&#1090;&#1099;%20&#1082;%20&#1080;&#1072;&#1088;&#1092;&#1085;&#1086;&#1084;&#1091;%20&#1088;&#1077;&#1075;&#1091;&#1083;&#1080;&#1088;&#1086;&#1074;&#1072;&#1085;&#1080;&#1102;\&#1056;&#1072;&#1089;&#1095;&#1077;&#1090;%20&#1053;&#1042;&#1042;%20&#1041;&#1072;&#1073;&#1072;&#1077;&#1074;&#1089;&#1082;&#1072;&#1103;%20&#1069;&#1058;&#1057;%20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90;&#1088;&#1072;&#1090;&#1099;%20&#1080;%20&#1073;&#1072;&#1083;&#1072;&#1085;&#1089;%202016%20&#1040;&#1054;%20&#1058;&#1086;&#1090;&#1077;&#1084;&#1089;&#1082;&#1072;&#1103;%20&#1069;&#1058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1.15, 1.21"/>
      <sheetName val="долгоср. парам."/>
      <sheetName val="Корректировка"/>
      <sheetName val="П2.1"/>
      <sheetName val="П2.2"/>
      <sheetName val="П1.17"/>
      <sheetName val="П1.17.1"/>
    </sheetNames>
    <sheetDataSet>
      <sheetData sheetId="0"/>
      <sheetData sheetId="1">
        <row r="7">
          <cell r="Q7">
            <v>1821.5404526662201</v>
          </cell>
        </row>
      </sheetData>
      <sheetData sheetId="2">
        <row r="18">
          <cell r="M18">
            <v>183.19969800000004</v>
          </cell>
        </row>
        <row r="26">
          <cell r="M26">
            <v>0</v>
          </cell>
        </row>
      </sheetData>
      <sheetData sheetId="3"/>
      <sheetData sheetId="4">
        <row r="31">
          <cell r="J31">
            <v>0</v>
          </cell>
          <cell r="K31">
            <v>0</v>
          </cell>
        </row>
        <row r="38">
          <cell r="J38">
            <v>0</v>
          </cell>
          <cell r="K38">
            <v>0</v>
          </cell>
        </row>
      </sheetData>
      <sheetData sheetId="5">
        <row r="34">
          <cell r="K34">
            <v>0</v>
          </cell>
        </row>
        <row r="35">
          <cell r="K35">
            <v>0</v>
          </cell>
        </row>
        <row r="37">
          <cell r="K37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ээ и мощности (план 201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zoomScaleNormal="100" workbookViewId="0">
      <selection activeCell="X17" sqref="X17"/>
    </sheetView>
  </sheetViews>
  <sheetFormatPr defaultColWidth="0.85546875" defaultRowHeight="15" x14ac:dyDescent="0.25"/>
  <cols>
    <col min="1" max="1" width="3.5703125" style="1" customWidth="1"/>
    <col min="2" max="2" width="7.140625" style="1" customWidth="1"/>
    <col min="3" max="3" width="41.7109375" style="1" customWidth="1"/>
    <col min="4" max="4" width="8.7109375" style="1" bestFit="1" customWidth="1"/>
    <col min="5" max="5" width="15.5703125" style="2" customWidth="1"/>
    <col min="6" max="7" width="14.85546875" style="1" bestFit="1" customWidth="1"/>
    <col min="8" max="8" width="21.85546875" style="2" customWidth="1"/>
    <col min="9" max="16384" width="0.85546875" style="1"/>
  </cols>
  <sheetData>
    <row r="1" spans="1:8" s="3" customFormat="1" ht="12.75" x14ac:dyDescent="0.2">
      <c r="E1" s="3" t="s">
        <v>124</v>
      </c>
      <c r="H1" s="4"/>
    </row>
    <row r="2" spans="1:8" s="3" customFormat="1" ht="12.75" x14ac:dyDescent="0.2">
      <c r="E2" s="3" t="s">
        <v>123</v>
      </c>
      <c r="H2" s="4"/>
    </row>
    <row r="3" spans="1:8" s="3" customFormat="1" ht="12.75" x14ac:dyDescent="0.2">
      <c r="E3" s="3" t="s">
        <v>122</v>
      </c>
      <c r="H3" s="4"/>
    </row>
    <row r="5" spans="1:8" s="38" customFormat="1" ht="15.75" x14ac:dyDescent="0.25">
      <c r="A5" s="40" t="s">
        <v>121</v>
      </c>
      <c r="B5" s="40"/>
      <c r="C5" s="40"/>
      <c r="D5" s="40"/>
      <c r="E5" s="40"/>
      <c r="F5" s="40"/>
      <c r="G5" s="40"/>
      <c r="H5" s="39"/>
    </row>
    <row r="6" spans="1:8" s="38" customFormat="1" ht="15.75" x14ac:dyDescent="0.25">
      <c r="A6" s="40" t="s">
        <v>120</v>
      </c>
      <c r="B6" s="40"/>
      <c r="C6" s="40"/>
      <c r="D6" s="40"/>
      <c r="E6" s="40"/>
      <c r="F6" s="40"/>
      <c r="G6" s="40"/>
      <c r="H6" s="39"/>
    </row>
    <row r="7" spans="1:8" s="38" customFormat="1" ht="15.75" x14ac:dyDescent="0.25">
      <c r="A7" s="40" t="s">
        <v>119</v>
      </c>
      <c r="B7" s="40"/>
      <c r="C7" s="40"/>
      <c r="D7" s="40"/>
      <c r="E7" s="40"/>
      <c r="F7" s="40"/>
      <c r="G7" s="40"/>
      <c r="H7" s="39"/>
    </row>
    <row r="8" spans="1:8" s="38" customFormat="1" ht="15.75" x14ac:dyDescent="0.25">
      <c r="A8" s="40" t="s">
        <v>118</v>
      </c>
      <c r="B8" s="40"/>
      <c r="C8" s="40"/>
      <c r="D8" s="40"/>
      <c r="E8" s="40"/>
      <c r="F8" s="40"/>
      <c r="G8" s="40"/>
      <c r="H8" s="39"/>
    </row>
    <row r="10" spans="1:8" x14ac:dyDescent="0.25">
      <c r="B10" s="34" t="s">
        <v>117</v>
      </c>
      <c r="D10" s="37" t="s">
        <v>116</v>
      </c>
      <c r="E10" s="37"/>
      <c r="F10" s="37"/>
    </row>
    <row r="11" spans="1:8" x14ac:dyDescent="0.25">
      <c r="B11" s="34" t="s">
        <v>115</v>
      </c>
      <c r="C11" s="36" t="s">
        <v>114</v>
      </c>
      <c r="D11" s="36"/>
    </row>
    <row r="12" spans="1:8" x14ac:dyDescent="0.25">
      <c r="B12" s="34" t="s">
        <v>113</v>
      </c>
      <c r="C12" s="35"/>
      <c r="D12" s="35"/>
    </row>
    <row r="13" spans="1:8" x14ac:dyDescent="0.25">
      <c r="B13" s="34" t="s">
        <v>112</v>
      </c>
      <c r="D13" s="1" t="s">
        <v>111</v>
      </c>
    </row>
    <row r="14" spans="1:8" x14ac:dyDescent="0.25">
      <c r="F14" s="33"/>
    </row>
    <row r="15" spans="1:8" s="7" customFormat="1" ht="13.5" x14ac:dyDescent="0.2">
      <c r="A15" s="28" t="s">
        <v>110</v>
      </c>
      <c r="B15" s="32"/>
      <c r="C15" s="31" t="s">
        <v>109</v>
      </c>
      <c r="D15" s="28" t="s">
        <v>108</v>
      </c>
      <c r="E15" s="30">
        <v>2016</v>
      </c>
      <c r="F15" s="29"/>
      <c r="G15" s="28" t="s">
        <v>107</v>
      </c>
      <c r="H15" s="27"/>
    </row>
    <row r="16" spans="1:8" s="7" customFormat="1" ht="13.5" x14ac:dyDescent="0.2">
      <c r="A16" s="25"/>
      <c r="B16" s="26"/>
      <c r="C16" s="25"/>
      <c r="D16" s="25"/>
      <c r="E16" s="10" t="s">
        <v>106</v>
      </c>
      <c r="F16" s="11" t="s">
        <v>105</v>
      </c>
      <c r="G16" s="24"/>
      <c r="H16" s="8"/>
    </row>
    <row r="17" spans="1:8" s="7" customFormat="1" ht="13.5" x14ac:dyDescent="0.2">
      <c r="A17" s="14" t="s">
        <v>104</v>
      </c>
      <c r="B17" s="13"/>
      <c r="C17" s="12" t="s">
        <v>103</v>
      </c>
      <c r="D17" s="11"/>
      <c r="E17" s="10"/>
      <c r="F17" s="11"/>
      <c r="G17" s="9"/>
      <c r="H17" s="8"/>
    </row>
    <row r="18" spans="1:8" s="7" customFormat="1" ht="13.5" x14ac:dyDescent="0.2">
      <c r="A18" s="14" t="s">
        <v>32</v>
      </c>
      <c r="B18" s="13"/>
      <c r="C18" s="12" t="s">
        <v>102</v>
      </c>
      <c r="D18" s="11" t="s">
        <v>8</v>
      </c>
      <c r="E18" s="10">
        <f>E19+E33</f>
        <v>19807.356395014751</v>
      </c>
      <c r="F18" s="10"/>
      <c r="G18" s="12"/>
      <c r="H18" s="8"/>
    </row>
    <row r="19" spans="1:8" s="7" customFormat="1" ht="13.5" customHeight="1" x14ac:dyDescent="0.2">
      <c r="A19" s="14" t="s">
        <v>41</v>
      </c>
      <c r="B19" s="13"/>
      <c r="C19" s="12" t="s">
        <v>101</v>
      </c>
      <c r="D19" s="11" t="s">
        <v>8</v>
      </c>
      <c r="E19" s="10">
        <f>E20+E25+E27+E31+E32</f>
        <v>12005.374545234243</v>
      </c>
      <c r="F19" s="10"/>
      <c r="G19" s="12"/>
      <c r="H19" s="8"/>
    </row>
    <row r="20" spans="1:8" s="7" customFormat="1" ht="13.5" x14ac:dyDescent="0.2">
      <c r="A20" s="14" t="s">
        <v>100</v>
      </c>
      <c r="B20" s="13"/>
      <c r="C20" s="12" t="s">
        <v>99</v>
      </c>
      <c r="D20" s="11" t="s">
        <v>8</v>
      </c>
      <c r="E20" s="10">
        <f>SUM(E21:E24)</f>
        <v>1510.4571519113467</v>
      </c>
      <c r="F20" s="10"/>
      <c r="G20" s="12"/>
      <c r="H20" s="8"/>
    </row>
    <row r="21" spans="1:8" s="7" customFormat="1" ht="27" x14ac:dyDescent="0.2">
      <c r="A21" s="14" t="s">
        <v>98</v>
      </c>
      <c r="B21" s="13"/>
      <c r="C21" s="12" t="s">
        <v>97</v>
      </c>
      <c r="D21" s="11" t="s">
        <v>8</v>
      </c>
      <c r="E21" s="10">
        <v>1353.4011853885386</v>
      </c>
      <c r="F21" s="10"/>
      <c r="G21" s="12"/>
      <c r="H21" s="8"/>
    </row>
    <row r="22" spans="1:8" s="7" customFormat="1" ht="13.5" customHeight="1" x14ac:dyDescent="0.2">
      <c r="A22" s="14" t="s">
        <v>96</v>
      </c>
      <c r="B22" s="13"/>
      <c r="C22" s="12" t="s">
        <v>95</v>
      </c>
      <c r="D22" s="11" t="s">
        <v>8</v>
      </c>
      <c r="E22" s="10"/>
      <c r="F22" s="10"/>
      <c r="G22" s="12"/>
      <c r="H22" s="8"/>
    </row>
    <row r="23" spans="1:8" s="7" customFormat="1" ht="67.5" x14ac:dyDescent="0.2">
      <c r="A23" s="14" t="s">
        <v>94</v>
      </c>
      <c r="B23" s="13"/>
      <c r="C23" s="12" t="s">
        <v>93</v>
      </c>
      <c r="D23" s="11" t="s">
        <v>8</v>
      </c>
      <c r="E23" s="10">
        <v>157.05596652280815</v>
      </c>
      <c r="F23" s="10"/>
      <c r="G23" s="12"/>
      <c r="H23" s="8"/>
    </row>
    <row r="24" spans="1:8" s="7" customFormat="1" ht="13.5" customHeight="1" x14ac:dyDescent="0.2">
      <c r="A24" s="14" t="s">
        <v>92</v>
      </c>
      <c r="B24" s="13"/>
      <c r="C24" s="12" t="s">
        <v>88</v>
      </c>
      <c r="D24" s="11" t="s">
        <v>8</v>
      </c>
      <c r="E24" s="10"/>
      <c r="F24" s="10"/>
      <c r="G24" s="12"/>
      <c r="H24" s="8"/>
    </row>
    <row r="25" spans="1:8" s="7" customFormat="1" ht="13.5" x14ac:dyDescent="0.2">
      <c r="A25" s="14" t="s">
        <v>91</v>
      </c>
      <c r="B25" s="13"/>
      <c r="C25" s="12" t="s">
        <v>90</v>
      </c>
      <c r="D25" s="11" t="s">
        <v>8</v>
      </c>
      <c r="E25" s="10">
        <v>9079.4567036526914</v>
      </c>
      <c r="F25" s="10"/>
      <c r="G25" s="12"/>
      <c r="H25" s="8"/>
    </row>
    <row r="26" spans="1:8" s="7" customFormat="1" ht="13.5" x14ac:dyDescent="0.2">
      <c r="A26" s="14" t="s">
        <v>89</v>
      </c>
      <c r="B26" s="13"/>
      <c r="C26" s="12" t="s">
        <v>88</v>
      </c>
      <c r="D26" s="11" t="s">
        <v>8</v>
      </c>
      <c r="E26" s="10"/>
      <c r="F26" s="10"/>
      <c r="G26" s="12"/>
      <c r="H26" s="8"/>
    </row>
    <row r="27" spans="1:8" s="7" customFormat="1" ht="27" x14ac:dyDescent="0.2">
      <c r="A27" s="14" t="s">
        <v>87</v>
      </c>
      <c r="B27" s="13"/>
      <c r="C27" s="12" t="s">
        <v>86</v>
      </c>
      <c r="D27" s="11" t="s">
        <v>8</v>
      </c>
      <c r="E27" s="10">
        <f>E28+E29+E30</f>
        <v>1415.4606896702046</v>
      </c>
      <c r="F27" s="10"/>
      <c r="G27" s="12"/>
      <c r="H27" s="8"/>
    </row>
    <row r="28" spans="1:8" s="7" customFormat="1" ht="27" x14ac:dyDescent="0.2">
      <c r="A28" s="14" t="s">
        <v>85</v>
      </c>
      <c r="B28" s="13"/>
      <c r="C28" s="12" t="s">
        <v>84</v>
      </c>
      <c r="D28" s="11" t="s">
        <v>8</v>
      </c>
      <c r="E28" s="10">
        <v>272.38370110958073</v>
      </c>
      <c r="F28" s="10"/>
      <c r="G28" s="12"/>
      <c r="H28" s="8"/>
    </row>
    <row r="29" spans="1:8" s="7" customFormat="1" ht="13.5" customHeight="1" x14ac:dyDescent="0.2">
      <c r="A29" s="14" t="s">
        <v>83</v>
      </c>
      <c r="B29" s="13"/>
      <c r="C29" s="12" t="s">
        <v>82</v>
      </c>
      <c r="D29" s="11" t="s">
        <v>8</v>
      </c>
      <c r="E29" s="10"/>
      <c r="F29" s="10"/>
      <c r="G29" s="12"/>
      <c r="H29" s="8"/>
    </row>
    <row r="30" spans="1:8" s="7" customFormat="1" ht="27" x14ac:dyDescent="0.2">
      <c r="A30" s="14" t="s">
        <v>81</v>
      </c>
      <c r="B30" s="13"/>
      <c r="C30" s="12" t="s">
        <v>80</v>
      </c>
      <c r="D30" s="11" t="s">
        <v>8</v>
      </c>
      <c r="E30" s="23">
        <v>1143.0769885606239</v>
      </c>
      <c r="F30" s="10"/>
      <c r="G30" s="12"/>
      <c r="H30" s="8"/>
    </row>
    <row r="31" spans="1:8" s="7" customFormat="1" ht="40.5" x14ac:dyDescent="0.2">
      <c r="A31" s="14" t="s">
        <v>79</v>
      </c>
      <c r="B31" s="13"/>
      <c r="C31" s="12" t="s">
        <v>78</v>
      </c>
      <c r="D31" s="11" t="s">
        <v>8</v>
      </c>
      <c r="E31" s="10"/>
      <c r="F31" s="10"/>
      <c r="G31" s="12"/>
      <c r="H31" s="8"/>
    </row>
    <row r="32" spans="1:8" s="7" customFormat="1" ht="27" x14ac:dyDescent="0.2">
      <c r="A32" s="14" t="s">
        <v>77</v>
      </c>
      <c r="B32" s="13"/>
      <c r="C32" s="12" t="s">
        <v>76</v>
      </c>
      <c r="D32" s="11" t="s">
        <v>8</v>
      </c>
      <c r="E32" s="10">
        <f>'[1]долгоср. парам.'!$M$26</f>
        <v>0</v>
      </c>
      <c r="F32" s="10"/>
      <c r="G32" s="12"/>
      <c r="H32" s="8"/>
    </row>
    <row r="33" spans="1:8" s="7" customFormat="1" ht="27" x14ac:dyDescent="0.2">
      <c r="A33" s="14" t="s">
        <v>38</v>
      </c>
      <c r="B33" s="13"/>
      <c r="C33" s="12" t="s">
        <v>75</v>
      </c>
      <c r="D33" s="11" t="s">
        <v>8</v>
      </c>
      <c r="E33" s="10">
        <f>E34+E35+E36+E37+E38+E39+E40+E41+E42+E43+E45+E46</f>
        <v>7801.9818497805081</v>
      </c>
      <c r="F33" s="10"/>
      <c r="G33" s="22"/>
      <c r="H33" s="8"/>
    </row>
    <row r="34" spans="1:8" s="7" customFormat="1" ht="13.5" x14ac:dyDescent="0.2">
      <c r="A34" s="14" t="s">
        <v>74</v>
      </c>
      <c r="B34" s="13"/>
      <c r="C34" s="12" t="s">
        <v>73</v>
      </c>
      <c r="D34" s="11" t="s">
        <v>8</v>
      </c>
      <c r="E34" s="10">
        <f>0</f>
        <v>0</v>
      </c>
      <c r="F34" s="10"/>
      <c r="G34" s="12"/>
      <c r="H34" s="8"/>
    </row>
    <row r="35" spans="1:8" s="7" customFormat="1" ht="40.5" x14ac:dyDescent="0.2">
      <c r="A35" s="14" t="s">
        <v>72</v>
      </c>
      <c r="B35" s="13"/>
      <c r="C35" s="12" t="s">
        <v>71</v>
      </c>
      <c r="D35" s="11" t="s">
        <v>8</v>
      </c>
      <c r="E35" s="10"/>
      <c r="F35" s="10"/>
      <c r="G35" s="12"/>
      <c r="H35" s="8"/>
    </row>
    <row r="36" spans="1:8" s="7" customFormat="1" ht="13.5" x14ac:dyDescent="0.2">
      <c r="A36" s="14" t="s">
        <v>70</v>
      </c>
      <c r="B36" s="13"/>
      <c r="C36" s="12" t="s">
        <v>69</v>
      </c>
      <c r="D36" s="11" t="s">
        <v>8</v>
      </c>
      <c r="E36" s="10">
        <v>0</v>
      </c>
      <c r="F36" s="10"/>
      <c r="G36" s="12"/>
      <c r="H36" s="8"/>
    </row>
    <row r="37" spans="1:8" s="7" customFormat="1" ht="13.5" x14ac:dyDescent="0.2">
      <c r="A37" s="14" t="s">
        <v>68</v>
      </c>
      <c r="B37" s="13"/>
      <c r="C37" s="12" t="s">
        <v>67</v>
      </c>
      <c r="D37" s="11" t="s">
        <v>8</v>
      </c>
      <c r="E37" s="10">
        <v>2741.9959245031127</v>
      </c>
      <c r="F37" s="10"/>
      <c r="G37" s="12"/>
      <c r="H37" s="8"/>
    </row>
    <row r="38" spans="1:8" s="7" customFormat="1" ht="54" x14ac:dyDescent="0.2">
      <c r="A38" s="14" t="s">
        <v>66</v>
      </c>
      <c r="B38" s="13"/>
      <c r="C38" s="12" t="s">
        <v>65</v>
      </c>
      <c r="D38" s="11" t="s">
        <v>8</v>
      </c>
      <c r="E38" s="10">
        <f>0</f>
        <v>0</v>
      </c>
      <c r="F38" s="10"/>
      <c r="G38" s="12"/>
      <c r="H38" s="8"/>
    </row>
    <row r="39" spans="1:8" s="7" customFormat="1" ht="13.5" x14ac:dyDescent="0.2">
      <c r="A39" s="14" t="s">
        <v>64</v>
      </c>
      <c r="B39" s="13"/>
      <c r="C39" s="12" t="s">
        <v>63</v>
      </c>
      <c r="D39" s="11" t="s">
        <v>8</v>
      </c>
      <c r="E39" s="10">
        <v>2894.15</v>
      </c>
      <c r="F39" s="10"/>
      <c r="G39" s="12"/>
      <c r="H39" s="8"/>
    </row>
    <row r="40" spans="1:8" s="7" customFormat="1" ht="13.5" x14ac:dyDescent="0.2">
      <c r="A40" s="14" t="s">
        <v>62</v>
      </c>
      <c r="B40" s="13"/>
      <c r="C40" s="12" t="s">
        <v>61</v>
      </c>
      <c r="D40" s="11" t="s">
        <v>8</v>
      </c>
      <c r="E40" s="10"/>
      <c r="F40" s="10"/>
      <c r="G40" s="12"/>
      <c r="H40" s="8"/>
    </row>
    <row r="41" spans="1:8" s="7" customFormat="1" ht="13.5" x14ac:dyDescent="0.2">
      <c r="A41" s="14" t="s">
        <v>60</v>
      </c>
      <c r="B41" s="13"/>
      <c r="C41" s="12" t="s">
        <v>59</v>
      </c>
      <c r="D41" s="11" t="s">
        <v>8</v>
      </c>
      <c r="E41" s="10">
        <v>68.095925277395182</v>
      </c>
      <c r="F41" s="10"/>
      <c r="G41" s="12"/>
      <c r="H41" s="8"/>
    </row>
    <row r="42" spans="1:8" s="7" customFormat="1" ht="13.5" x14ac:dyDescent="0.2">
      <c r="A42" s="14" t="s">
        <v>58</v>
      </c>
      <c r="B42" s="13"/>
      <c r="C42" s="12" t="s">
        <v>57</v>
      </c>
      <c r="D42" s="11" t="s">
        <v>8</v>
      </c>
      <c r="E42" s="10">
        <f>502.725925277395-E41</f>
        <v>434.62999999999982</v>
      </c>
      <c r="F42" s="10"/>
      <c r="G42" s="12"/>
      <c r="H42" s="8"/>
    </row>
    <row r="43" spans="1:8" s="7" customFormat="1" ht="67.5" x14ac:dyDescent="0.2">
      <c r="A43" s="14" t="s">
        <v>56</v>
      </c>
      <c r="B43" s="13"/>
      <c r="C43" s="12" t="s">
        <v>55</v>
      </c>
      <c r="D43" s="11" t="s">
        <v>8</v>
      </c>
      <c r="E43" s="10">
        <v>1663.11</v>
      </c>
      <c r="F43" s="10"/>
      <c r="G43" s="12"/>
      <c r="H43" s="8"/>
    </row>
    <row r="44" spans="1:8" s="7" customFormat="1" ht="27" hidden="1" x14ac:dyDescent="0.2">
      <c r="A44" s="14" t="s">
        <v>54</v>
      </c>
      <c r="B44" s="13"/>
      <c r="C44" s="12" t="s">
        <v>53</v>
      </c>
      <c r="D44" s="11" t="s">
        <v>52</v>
      </c>
      <c r="E44" s="21"/>
      <c r="F44" s="21"/>
      <c r="G44" s="12"/>
      <c r="H44" s="8"/>
    </row>
    <row r="45" spans="1:8" s="7" customFormat="1" ht="108" x14ac:dyDescent="0.2">
      <c r="A45" s="14" t="s">
        <v>51</v>
      </c>
      <c r="B45" s="13"/>
      <c r="C45" s="12" t="s">
        <v>50</v>
      </c>
      <c r="D45" s="11" t="s">
        <v>8</v>
      </c>
      <c r="E45" s="10"/>
      <c r="F45" s="10"/>
      <c r="G45" s="12"/>
      <c r="H45" s="8"/>
    </row>
    <row r="46" spans="1:8" s="7" customFormat="1" ht="27" x14ac:dyDescent="0.2">
      <c r="A46" s="14" t="s">
        <v>49</v>
      </c>
      <c r="B46" s="13"/>
      <c r="C46" s="12" t="s">
        <v>48</v>
      </c>
      <c r="D46" s="11" t="s">
        <v>8</v>
      </c>
      <c r="E46" s="10"/>
      <c r="F46" s="10"/>
      <c r="G46" s="12"/>
      <c r="H46" s="8"/>
    </row>
    <row r="47" spans="1:8" s="7" customFormat="1" ht="40.5" x14ac:dyDescent="0.2">
      <c r="A47" s="14" t="s">
        <v>47</v>
      </c>
      <c r="B47" s="13"/>
      <c r="C47" s="12" t="s">
        <v>46</v>
      </c>
      <c r="D47" s="11" t="s">
        <v>8</v>
      </c>
      <c r="E47" s="10">
        <v>-5827.5703695547272</v>
      </c>
      <c r="F47" s="10"/>
      <c r="G47" s="12"/>
      <c r="H47" s="8"/>
    </row>
    <row r="48" spans="1:8" s="7" customFormat="1" ht="27" x14ac:dyDescent="0.2">
      <c r="A48" s="14" t="s">
        <v>45</v>
      </c>
      <c r="B48" s="13"/>
      <c r="C48" s="12" t="s">
        <v>44</v>
      </c>
      <c r="D48" s="11" t="s">
        <v>8</v>
      </c>
      <c r="E48" s="10">
        <f>E22+E26</f>
        <v>0</v>
      </c>
      <c r="F48" s="10"/>
      <c r="G48" s="12"/>
      <c r="H48" s="8"/>
    </row>
    <row r="49" spans="1:8" s="7" customFormat="1" ht="40.5" x14ac:dyDescent="0.2">
      <c r="A49" s="14" t="s">
        <v>43</v>
      </c>
      <c r="B49" s="13"/>
      <c r="C49" s="12" t="s">
        <v>42</v>
      </c>
      <c r="D49" s="11" t="s">
        <v>8</v>
      </c>
      <c r="E49" s="10">
        <v>8872.0450000000001</v>
      </c>
      <c r="F49" s="10"/>
      <c r="G49" s="12"/>
      <c r="H49" s="8"/>
    </row>
    <row r="50" spans="1:8" s="7" customFormat="1" ht="27" x14ac:dyDescent="0.2">
      <c r="A50" s="14" t="s">
        <v>41</v>
      </c>
      <c r="B50" s="13"/>
      <c r="C50" s="12" t="s">
        <v>40</v>
      </c>
      <c r="D50" s="11" t="s">
        <v>39</v>
      </c>
      <c r="E50" s="10">
        <v>3689</v>
      </c>
      <c r="F50" s="10"/>
      <c r="G50" s="12"/>
      <c r="H50" s="8"/>
    </row>
    <row r="51" spans="1:8" s="7" customFormat="1" ht="67.5" x14ac:dyDescent="0.2">
      <c r="A51" s="14" t="s">
        <v>38</v>
      </c>
      <c r="B51" s="13"/>
      <c r="C51" s="12" t="s">
        <v>37</v>
      </c>
      <c r="D51" s="11" t="s">
        <v>36</v>
      </c>
      <c r="E51" s="20">
        <f>E49/E50/1000*1000</f>
        <v>2.4049999999999998</v>
      </c>
      <c r="F51" s="10"/>
      <c r="G51" s="12"/>
      <c r="H51" s="8"/>
    </row>
    <row r="52" spans="1:8" s="7" customFormat="1" ht="67.5" x14ac:dyDescent="0.2">
      <c r="A52" s="14" t="s">
        <v>35</v>
      </c>
      <c r="B52" s="13"/>
      <c r="C52" s="12" t="s">
        <v>34</v>
      </c>
      <c r="D52" s="11" t="s">
        <v>33</v>
      </c>
      <c r="E52" s="10"/>
      <c r="F52" s="10"/>
      <c r="G52" s="9"/>
      <c r="H52" s="8"/>
    </row>
    <row r="53" spans="1:8" s="7" customFormat="1" ht="27" x14ac:dyDescent="0.2">
      <c r="A53" s="14" t="s">
        <v>32</v>
      </c>
      <c r="B53" s="13"/>
      <c r="C53" s="12" t="s">
        <v>31</v>
      </c>
      <c r="D53" s="11" t="s">
        <v>30</v>
      </c>
      <c r="E53" s="10"/>
      <c r="F53" s="10"/>
      <c r="G53" s="12"/>
      <c r="H53" s="8"/>
    </row>
    <row r="54" spans="1:8" s="7" customFormat="1" ht="27" x14ac:dyDescent="0.2">
      <c r="A54" s="14" t="s">
        <v>29</v>
      </c>
      <c r="B54" s="13"/>
      <c r="C54" s="12" t="s">
        <v>28</v>
      </c>
      <c r="D54" s="11" t="s">
        <v>27</v>
      </c>
      <c r="E54" s="10">
        <f>SUM(E55:E58)</f>
        <v>0</v>
      </c>
      <c r="F54" s="10"/>
      <c r="G54" s="12"/>
      <c r="H54" s="8"/>
    </row>
    <row r="55" spans="1:8" s="7" customFormat="1" ht="13.5" x14ac:dyDescent="0.2">
      <c r="A55" s="14"/>
      <c r="B55" s="19"/>
      <c r="C55" s="16" t="s">
        <v>18</v>
      </c>
      <c r="D55" s="11"/>
      <c r="E55" s="10"/>
      <c r="F55" s="10"/>
      <c r="G55" s="12"/>
      <c r="H55" s="8"/>
    </row>
    <row r="56" spans="1:8" s="7" customFormat="1" ht="13.5" x14ac:dyDescent="0.2">
      <c r="A56" s="14"/>
      <c r="B56" s="19"/>
      <c r="C56" s="16" t="s">
        <v>17</v>
      </c>
      <c r="D56" s="11"/>
      <c r="E56" s="10"/>
      <c r="F56" s="10"/>
      <c r="G56" s="12"/>
      <c r="H56" s="8"/>
    </row>
    <row r="57" spans="1:8" s="7" customFormat="1" ht="13.5" x14ac:dyDescent="0.2">
      <c r="A57" s="14"/>
      <c r="B57" s="19"/>
      <c r="C57" s="16" t="s">
        <v>16</v>
      </c>
      <c r="D57" s="11"/>
      <c r="E57" s="10"/>
      <c r="F57" s="10"/>
      <c r="G57" s="12"/>
      <c r="H57" s="8"/>
    </row>
    <row r="58" spans="1:8" s="7" customFormat="1" ht="13.5" x14ac:dyDescent="0.2">
      <c r="A58" s="18"/>
      <c r="B58" s="17"/>
      <c r="C58" s="16" t="s">
        <v>15</v>
      </c>
      <c r="D58" s="11" t="s">
        <v>27</v>
      </c>
      <c r="E58" s="10"/>
      <c r="F58" s="10"/>
      <c r="G58" s="12"/>
      <c r="H58" s="8"/>
    </row>
    <row r="59" spans="1:8" s="7" customFormat="1" ht="27" x14ac:dyDescent="0.2">
      <c r="A59" s="14" t="s">
        <v>26</v>
      </c>
      <c r="B59" s="13"/>
      <c r="C59" s="12" t="s">
        <v>25</v>
      </c>
      <c r="D59" s="11" t="s">
        <v>22</v>
      </c>
      <c r="E59" s="10">
        <f>SUM(E60:E63)</f>
        <v>280.54319999999996</v>
      </c>
      <c r="F59" s="10"/>
      <c r="G59" s="12"/>
      <c r="H59" s="8"/>
    </row>
    <row r="60" spans="1:8" s="7" customFormat="1" ht="13.5" x14ac:dyDescent="0.2">
      <c r="A60" s="14"/>
      <c r="B60" s="19"/>
      <c r="C60" s="16" t="s">
        <v>18</v>
      </c>
      <c r="D60" s="11"/>
      <c r="E60" s="10">
        <f>[1]П2.1!$K$31</f>
        <v>0</v>
      </c>
      <c r="F60" s="10"/>
      <c r="G60" s="12"/>
      <c r="H60" s="8"/>
    </row>
    <row r="61" spans="1:8" s="7" customFormat="1" ht="13.5" x14ac:dyDescent="0.2">
      <c r="A61" s="14"/>
      <c r="B61" s="19"/>
      <c r="C61" s="16" t="s">
        <v>17</v>
      </c>
      <c r="D61" s="11"/>
      <c r="E61" s="10">
        <f>[1]П2.1!$K$38</f>
        <v>0</v>
      </c>
      <c r="F61" s="10"/>
      <c r="G61" s="12"/>
      <c r="H61" s="8"/>
    </row>
    <row r="62" spans="1:8" s="7" customFormat="1" ht="13.5" x14ac:dyDescent="0.2">
      <c r="A62" s="14"/>
      <c r="B62" s="19"/>
      <c r="C62" s="16" t="s">
        <v>16</v>
      </c>
      <c r="D62" s="11"/>
      <c r="E62" s="10">
        <v>87.82419999999999</v>
      </c>
      <c r="F62" s="10"/>
      <c r="G62" s="12"/>
      <c r="H62" s="8"/>
    </row>
    <row r="63" spans="1:8" s="7" customFormat="1" ht="13.5" x14ac:dyDescent="0.2">
      <c r="A63" s="18"/>
      <c r="B63" s="17"/>
      <c r="C63" s="16" t="s">
        <v>15</v>
      </c>
      <c r="D63" s="11"/>
      <c r="E63" s="10">
        <v>192.71899999999994</v>
      </c>
      <c r="F63" s="10"/>
      <c r="G63" s="12"/>
      <c r="H63" s="8"/>
    </row>
    <row r="64" spans="1:8" s="7" customFormat="1" ht="27" x14ac:dyDescent="0.2">
      <c r="A64" s="14" t="s">
        <v>24</v>
      </c>
      <c r="B64" s="13"/>
      <c r="C64" s="12" t="s">
        <v>23</v>
      </c>
      <c r="D64" s="11" t="s">
        <v>22</v>
      </c>
      <c r="E64" s="10">
        <f>SUM(E65:E68)</f>
        <v>473.4</v>
      </c>
      <c r="F64" s="10"/>
      <c r="G64" s="12"/>
      <c r="H64" s="8"/>
    </row>
    <row r="65" spans="1:8" s="7" customFormat="1" ht="13.5" x14ac:dyDescent="0.2">
      <c r="A65" s="14"/>
      <c r="B65" s="19"/>
      <c r="C65" s="16" t="s">
        <v>18</v>
      </c>
      <c r="D65" s="11"/>
      <c r="E65" s="10">
        <f>[1]П2.2!K34</f>
        <v>0</v>
      </c>
      <c r="F65" s="10"/>
      <c r="G65" s="12"/>
      <c r="H65" s="8"/>
    </row>
    <row r="66" spans="1:8" s="7" customFormat="1" ht="13.5" x14ac:dyDescent="0.2">
      <c r="A66" s="14"/>
      <c r="B66" s="19"/>
      <c r="C66" s="16" t="s">
        <v>17</v>
      </c>
      <c r="D66" s="11"/>
      <c r="E66" s="10">
        <f>[1]П2.2!K35</f>
        <v>0</v>
      </c>
      <c r="F66" s="10"/>
      <c r="G66" s="12"/>
      <c r="H66" s="8"/>
    </row>
    <row r="67" spans="1:8" s="7" customFormat="1" ht="13.5" x14ac:dyDescent="0.2">
      <c r="A67" s="14"/>
      <c r="B67" s="19"/>
      <c r="C67" s="16" t="s">
        <v>16</v>
      </c>
      <c r="D67" s="11"/>
      <c r="E67" s="10">
        <v>473.4</v>
      </c>
      <c r="F67" s="10"/>
      <c r="G67" s="12"/>
      <c r="H67" s="8"/>
    </row>
    <row r="68" spans="1:8" s="7" customFormat="1" ht="13.5" x14ac:dyDescent="0.2">
      <c r="A68" s="18"/>
      <c r="B68" s="17"/>
      <c r="C68" s="16" t="s">
        <v>15</v>
      </c>
      <c r="D68" s="11"/>
      <c r="E68" s="10">
        <f>[1]П2.2!K37</f>
        <v>0</v>
      </c>
      <c r="F68" s="10"/>
      <c r="G68" s="12"/>
      <c r="H68" s="8"/>
    </row>
    <row r="69" spans="1:8" s="7" customFormat="1" ht="13.5" x14ac:dyDescent="0.2">
      <c r="A69" s="14" t="s">
        <v>21</v>
      </c>
      <c r="B69" s="13"/>
      <c r="C69" s="12" t="s">
        <v>20</v>
      </c>
      <c r="D69" s="11" t="s">
        <v>19</v>
      </c>
      <c r="E69" s="10">
        <f>SUM(E70:E73)</f>
        <v>135.90499999999997</v>
      </c>
      <c r="F69" s="10"/>
      <c r="G69" s="12"/>
      <c r="H69" s="8"/>
    </row>
    <row r="70" spans="1:8" s="7" customFormat="1" ht="13.5" x14ac:dyDescent="0.2">
      <c r="A70" s="14"/>
      <c r="B70" s="19"/>
      <c r="C70" s="16" t="s">
        <v>18</v>
      </c>
      <c r="D70" s="11"/>
      <c r="E70" s="10">
        <f>[1]П2.1!$J$31</f>
        <v>0</v>
      </c>
      <c r="F70" s="10"/>
      <c r="G70" s="12"/>
      <c r="H70" s="8"/>
    </row>
    <row r="71" spans="1:8" s="7" customFormat="1" ht="13.5" x14ac:dyDescent="0.2">
      <c r="A71" s="14"/>
      <c r="B71" s="19"/>
      <c r="C71" s="16" t="s">
        <v>17</v>
      </c>
      <c r="D71" s="11"/>
      <c r="E71" s="10">
        <f>[1]П2.1!$J$38</f>
        <v>0</v>
      </c>
      <c r="F71" s="10"/>
      <c r="G71" s="12"/>
      <c r="H71" s="8"/>
    </row>
    <row r="72" spans="1:8" s="7" customFormat="1" ht="13.5" x14ac:dyDescent="0.2">
      <c r="A72" s="14"/>
      <c r="B72" s="19"/>
      <c r="C72" s="16" t="s">
        <v>16</v>
      </c>
      <c r="D72" s="11"/>
      <c r="E72" s="10">
        <v>44.665999999999997</v>
      </c>
      <c r="F72" s="10"/>
      <c r="G72" s="12"/>
      <c r="H72" s="8"/>
    </row>
    <row r="73" spans="1:8" s="7" customFormat="1" ht="13.5" x14ac:dyDescent="0.2">
      <c r="A73" s="18"/>
      <c r="B73" s="17"/>
      <c r="C73" s="16" t="s">
        <v>15</v>
      </c>
      <c r="D73" s="11"/>
      <c r="E73" s="10">
        <v>91.238999999999976</v>
      </c>
      <c r="F73" s="10"/>
      <c r="G73" s="12"/>
      <c r="H73" s="8"/>
    </row>
    <row r="74" spans="1:8" s="7" customFormat="1" ht="13.5" x14ac:dyDescent="0.2">
      <c r="A74" s="14" t="s">
        <v>14</v>
      </c>
      <c r="B74" s="13"/>
      <c r="C74" s="12" t="s">
        <v>13</v>
      </c>
      <c r="D74" s="11" t="s">
        <v>5</v>
      </c>
      <c r="E74" s="10">
        <v>14.917773444685601</v>
      </c>
      <c r="F74" s="10"/>
      <c r="G74" s="12"/>
      <c r="H74" s="8"/>
    </row>
    <row r="75" spans="1:8" s="7" customFormat="1" ht="27" x14ac:dyDescent="0.2">
      <c r="A75" s="14" t="s">
        <v>12</v>
      </c>
      <c r="B75" s="13"/>
      <c r="C75" s="12" t="s">
        <v>11</v>
      </c>
      <c r="D75" s="11" t="s">
        <v>8</v>
      </c>
      <c r="E75" s="15"/>
      <c r="F75" s="10"/>
      <c r="G75" s="12"/>
      <c r="H75" s="8"/>
    </row>
    <row r="76" spans="1:8" s="7" customFormat="1" ht="27" x14ac:dyDescent="0.2">
      <c r="A76" s="14" t="s">
        <v>10</v>
      </c>
      <c r="B76" s="13"/>
      <c r="C76" s="12" t="s">
        <v>9</v>
      </c>
      <c r="D76" s="11" t="s">
        <v>8</v>
      </c>
      <c r="E76" s="10"/>
      <c r="F76" s="10"/>
      <c r="G76" s="12"/>
      <c r="H76" s="8"/>
    </row>
    <row r="77" spans="1:8" s="7" customFormat="1" ht="40.5" x14ac:dyDescent="0.2">
      <c r="A77" s="14" t="s">
        <v>7</v>
      </c>
      <c r="B77" s="13"/>
      <c r="C77" s="12" t="s">
        <v>6</v>
      </c>
      <c r="D77" s="11" t="s">
        <v>5</v>
      </c>
      <c r="E77" s="10"/>
      <c r="F77" s="10"/>
      <c r="G77" s="9"/>
      <c r="H77" s="8"/>
    </row>
    <row r="78" spans="1:8" ht="15" customHeight="1" x14ac:dyDescent="0.25"/>
    <row r="79" spans="1:8" s="3" customFormat="1" ht="12.75" x14ac:dyDescent="0.2">
      <c r="E79" s="4"/>
      <c r="H79" s="4"/>
    </row>
    <row r="80" spans="1:8" s="3" customFormat="1" ht="51" customHeight="1" x14ac:dyDescent="0.2">
      <c r="A80" s="6" t="s">
        <v>4</v>
      </c>
      <c r="B80" s="5"/>
      <c r="C80" s="5"/>
      <c r="D80" s="5"/>
      <c r="E80" s="5"/>
      <c r="F80" s="5"/>
      <c r="G80" s="5"/>
      <c r="H80" s="4"/>
    </row>
    <row r="81" spans="1:8" s="3" customFormat="1" ht="51" customHeight="1" x14ac:dyDescent="0.2">
      <c r="A81" s="6" t="s">
        <v>3</v>
      </c>
      <c r="B81" s="5"/>
      <c r="C81" s="5"/>
      <c r="D81" s="5"/>
      <c r="E81" s="5"/>
      <c r="F81" s="5"/>
      <c r="G81" s="5"/>
      <c r="H81" s="4"/>
    </row>
    <row r="82" spans="1:8" s="3" customFormat="1" ht="51" customHeight="1" x14ac:dyDescent="0.2">
      <c r="A82" s="6" t="s">
        <v>2</v>
      </c>
      <c r="B82" s="5"/>
      <c r="C82" s="5"/>
      <c r="D82" s="5"/>
      <c r="E82" s="5"/>
      <c r="F82" s="5"/>
      <c r="G82" s="5"/>
      <c r="H82" s="4"/>
    </row>
    <row r="83" spans="1:8" s="3" customFormat="1" ht="51" customHeight="1" x14ac:dyDescent="0.2">
      <c r="A83" s="6" t="s">
        <v>1</v>
      </c>
      <c r="B83" s="5"/>
      <c r="C83" s="5"/>
      <c r="D83" s="5"/>
      <c r="E83" s="5"/>
      <c r="F83" s="5"/>
      <c r="G83" s="5"/>
      <c r="H83" s="4"/>
    </row>
    <row r="84" spans="1:8" s="3" customFormat="1" ht="51" customHeight="1" x14ac:dyDescent="0.2">
      <c r="A84" s="6" t="s">
        <v>0</v>
      </c>
      <c r="B84" s="5"/>
      <c r="C84" s="5"/>
      <c r="D84" s="5"/>
      <c r="E84" s="5"/>
      <c r="F84" s="5"/>
      <c r="G84" s="5"/>
      <c r="H84" s="4"/>
    </row>
    <row r="85" spans="1:8" ht="51" customHeight="1" x14ac:dyDescent="0.25"/>
  </sheetData>
  <mergeCells count="78">
    <mergeCell ref="A77:B77"/>
    <mergeCell ref="A80:G80"/>
    <mergeCell ref="A81:G81"/>
    <mergeCell ref="A82:G82"/>
    <mergeCell ref="A83:G83"/>
    <mergeCell ref="A68:B68"/>
    <mergeCell ref="A69:B69"/>
    <mergeCell ref="A70:B70"/>
    <mergeCell ref="A84:G84"/>
    <mergeCell ref="A71:B71"/>
    <mergeCell ref="A72:B72"/>
    <mergeCell ref="A73:B73"/>
    <mergeCell ref="A74:B74"/>
    <mergeCell ref="A75:B75"/>
    <mergeCell ref="A76:B76"/>
    <mergeCell ref="A66:B66"/>
    <mergeCell ref="A67:B67"/>
    <mergeCell ref="A52:B52"/>
    <mergeCell ref="A53:B53"/>
    <mergeCell ref="A54:B54"/>
    <mergeCell ref="A55:B55"/>
    <mergeCell ref="A56:B56"/>
    <mergeCell ref="A57:B57"/>
    <mergeCell ref="A59:B59"/>
    <mergeCell ref="A60:B60"/>
    <mergeCell ref="A48:B48"/>
    <mergeCell ref="A49:B49"/>
    <mergeCell ref="A50:B50"/>
    <mergeCell ref="A51:B51"/>
    <mergeCell ref="A64:B64"/>
    <mergeCell ref="A65:B65"/>
    <mergeCell ref="A61:B61"/>
    <mergeCell ref="A62:B62"/>
    <mergeCell ref="A63:B63"/>
    <mergeCell ref="A58:B58"/>
    <mergeCell ref="A34:B34"/>
    <mergeCell ref="A42:B42"/>
    <mergeCell ref="A43:B43"/>
    <mergeCell ref="A44:B44"/>
    <mergeCell ref="A45:B45"/>
    <mergeCell ref="A47:B47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E15:F15"/>
    <mergeCell ref="A15:B16"/>
    <mergeCell ref="C15:C16"/>
    <mergeCell ref="D15:D16"/>
    <mergeCell ref="A17:B17"/>
    <mergeCell ref="G15:G16"/>
    <mergeCell ref="A5:G5"/>
    <mergeCell ref="A6:G6"/>
    <mergeCell ref="A7:G7"/>
    <mergeCell ref="A8:G8"/>
    <mergeCell ref="D10:F10"/>
    <mergeCell ref="C11:D11"/>
    <mergeCell ref="C12:D12"/>
  </mergeCells>
  <pageMargins left="0.78740157480314965" right="0.31496062992125984" top="0.59055118110236227" bottom="0.39370078740157483" header="0.19685039370078741" footer="0.19685039370078741"/>
  <pageSetup paperSize="9" scale="87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и объем затрат (план </vt:lpstr>
      <vt:lpstr>'структура и объем затрат (план '!Область_печати</vt:lpstr>
    </vt:vector>
  </TitlesOfParts>
  <Company>ГЭП ВОКЭ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Аввакумов Андрей</dc:creator>
  <cp:lastModifiedBy>Аввакумов Андрей</cp:lastModifiedBy>
  <dcterms:created xsi:type="dcterms:W3CDTF">2016-02-01T05:07:43Z</dcterms:created>
  <dcterms:modified xsi:type="dcterms:W3CDTF">2016-02-01T05:08:37Z</dcterms:modified>
</cp:coreProperties>
</file>